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ro\KTAM2\420_O-FO\OFO-MF\2_INTERNAL\MF\00_Mutual fund\05_FINANCIAL-MF\FUND-CLOSED\KSUP01\KSUP55\"/>
    </mc:Choice>
  </mc:AlternateContent>
  <xr:revisionPtr revIDLastSave="0" documentId="13_ncr:1_{ACBE16B2-B4D6-4228-8D44-FC63D0838761}" xr6:coauthVersionLast="47" xr6:coauthVersionMax="47" xr10:uidLastSave="{00000000-0000-0000-0000-000000000000}"/>
  <bookViews>
    <workbookView xWindow="-120" yWindow="-120" windowWidth="20730" windowHeight="11160" firstSheet="2" activeTab="5" xr2:uid="{D5AC12D1-EFBE-4A63-903C-83599D3C3758}"/>
  </bookViews>
  <sheets>
    <sheet name="บันทึก" sheetId="1" r:id="rId1"/>
    <sheet name="งบทดลอง" sheetId="2" r:id="rId2"/>
    <sheet name="ปรับปรุง (2)" sheetId="3" r:id="rId3"/>
    <sheet name="PLหลังปป. (2)" sheetId="4" r:id="rId4"/>
    <sheet name="BSหลังปป. (2)" sheetId="5" r:id="rId5"/>
    <sheet name="สินทรัพย์สุทธิ" sheetId="6" r:id="rId6"/>
    <sheet name="purchase &amp; sale" sheetId="7" r:id="rId7"/>
    <sheet name="AVR KSUP55" sheetId="36" r:id="rId8"/>
  </sheets>
  <externalReferences>
    <externalReference r:id="rId9"/>
    <externalReference r:id="rId10"/>
  </externalReferences>
  <definedNames>
    <definedName name="abnaf_chg">[1]Sheet1!#REF!</definedName>
    <definedName name="abnaf_nav">[1]Sheet1!#REF!</definedName>
    <definedName name="abnaf_redmp">[1]Sheet1!#REF!</definedName>
    <definedName name="abnaf_se_redmp">[1]Sheet1!#REF!</definedName>
    <definedName name="abnaf_sellp">[1]Sheet1!#REF!</definedName>
    <definedName name="abnaf_sw_sellp">[1]Sheet1!#REF!</definedName>
    <definedName name="abnaf_total">[1]Sheet1!#REF!</definedName>
    <definedName name="abnec_chg">[1]Sheet1!#REF!</definedName>
    <definedName name="abnec_nav">[1]Sheet1!#REF!</definedName>
    <definedName name="abnec_redmp">[1]Sheet1!#REF!</definedName>
    <definedName name="abnec_se_redmp">[1]Sheet1!#REF!</definedName>
    <definedName name="abnec_sellp">[1]Sheet1!#REF!</definedName>
    <definedName name="abnec_sw_sellp">[1]Sheet1!#REF!</definedName>
    <definedName name="abnec_total">[1]Sheet1!#REF!</definedName>
    <definedName name="abneq_se_redmp">[1]Sheet1!#REF!</definedName>
    <definedName name="abneq_sw_sellp">[1]Sheet1!#REF!</definedName>
    <definedName name="abnff1_chg">[1]Sheet1!#REF!</definedName>
    <definedName name="abnff1_nav">[1]Sheet1!#REF!</definedName>
    <definedName name="abnff1_redmp">[1]Sheet1!#REF!</definedName>
    <definedName name="abnff1_se_redmp">[1]Sheet1!#REF!</definedName>
    <definedName name="abnff1_sellp">[1]Sheet1!#REF!</definedName>
    <definedName name="abnff1_sw_sellp">[1]Sheet1!#REF!</definedName>
    <definedName name="abnff1_total">[1]Sheet1!#REF!</definedName>
    <definedName name="abnff2_chg">[1]Sheet1!#REF!</definedName>
    <definedName name="abnff2_nav">[1]Sheet1!#REF!</definedName>
    <definedName name="abnff2_redmp">[1]Sheet1!#REF!</definedName>
    <definedName name="abnff2_se_redmp">[1]Sheet1!#REF!</definedName>
    <definedName name="abnff2_sellp">[1]Sheet1!#REF!</definedName>
    <definedName name="abnff2_sw_sellp">[1]Sheet1!#REF!</definedName>
    <definedName name="abnff2_total">[1]Sheet1!#REF!</definedName>
    <definedName name="abngb_se_redmp">[1]Sheet1!#REF!</definedName>
    <definedName name="abngb_sw_sellp">[1]Sheet1!#REF!</definedName>
    <definedName name="abnma_chg">[1]Sheet1!#REF!</definedName>
    <definedName name="abnma_nav">[1]Sheet1!#REF!</definedName>
    <definedName name="abnma_redmp">[1]Sheet1!#REF!</definedName>
    <definedName name="abnma_se_redmp">[1]Sheet1!#REF!</definedName>
    <definedName name="abnma_sellp">[1]Sheet1!#REF!</definedName>
    <definedName name="abnma_sw_sellp">[1]Sheet1!#REF!</definedName>
    <definedName name="abnma_total">[1]Sheet1!#REF!</definedName>
    <definedName name="abnmf1_se_redmp">[1]Sheet1!#REF!</definedName>
    <definedName name="abnmf1_sw_sellp">[1]Sheet1!#REF!</definedName>
    <definedName name="abnmf2_se_redmp">[1]Sheet1!#REF!</definedName>
    <definedName name="abnmf2_sw_sellp">[1]Sheet1!#REF!</definedName>
    <definedName name="abnmf3_se_redmp">[1]Sheet1!#REF!</definedName>
    <definedName name="abnmf3_sw_sellp">[1]Sheet1!#REF!</definedName>
    <definedName name="abnmg_se_redmp">[1]Sheet1!#REF!</definedName>
    <definedName name="abnmg_sw_sellp">[1]Sheet1!#REF!</definedName>
    <definedName name="abnpf_chg">[1]Sheet1!#REF!</definedName>
    <definedName name="abnpf_nav">[1]Sheet1!#REF!</definedName>
    <definedName name="abnpf_redmp">[1]Sheet1!#REF!</definedName>
    <definedName name="abnpf_se_redmp">[1]Sheet1!#REF!</definedName>
    <definedName name="abnpf_sellp">[1]Sheet1!#REF!</definedName>
    <definedName name="abnpf_sw_sellp">[1]Sheet1!#REF!</definedName>
    <definedName name="abnpf_total">[1]Sheet1!#REF!</definedName>
    <definedName name="abnss_chg">[1]Sheet1!#REF!</definedName>
    <definedName name="abnss_nav">[1]Sheet1!#REF!</definedName>
    <definedName name="abnss_redmp">[1]Sheet1!#REF!</definedName>
    <definedName name="abnss_se_redmp">[1]Sheet1!#REF!</definedName>
    <definedName name="abnss_sellp">[1]Sheet1!#REF!</definedName>
    <definedName name="abnss_sw_sellp">[1]Sheet1!#REF!</definedName>
    <definedName name="abnss_total">[1]Sheet1!#REF!</definedName>
    <definedName name="abnsv_se_redmp">[1]Sheet1!#REF!</definedName>
    <definedName name="abnsv_sw_sellp">[1]Sheet1!#REF!</definedName>
    <definedName name="abnti_chg">[1]Sheet1!#REF!</definedName>
    <definedName name="abnti_nav">[1]Sheet1!#REF!</definedName>
    <definedName name="abnti_redmp">[1]Sheet1!#REF!</definedName>
    <definedName name="abnti_se_redmp">[1]Sheet1!#REF!</definedName>
    <definedName name="abnti_sellp">[1]Sheet1!#REF!</definedName>
    <definedName name="abnti_sw_sellp">[1]Sheet1!#REF!</definedName>
    <definedName name="abnti_total">[1]Sheet1!#REF!</definedName>
    <definedName name="ahgf_chg">[1]Sheet1!#REF!</definedName>
    <definedName name="ahgf_n">[1]Sheet1!#REF!</definedName>
    <definedName name="ahgf_nav">[1]Sheet1!#REF!</definedName>
    <definedName name="ahgf_redmp">[1]Sheet1!#REF!</definedName>
    <definedName name="ahgf_se_redmp">[1]Sheet1!#REF!</definedName>
    <definedName name="ahgf_sellp">[1]Sheet1!#REF!</definedName>
    <definedName name="ahgf_sw_sellp">[1]Sheet1!#REF!</definedName>
    <definedName name="ahgf_total">[1]Sheet1!#REF!</definedName>
    <definedName name="anant_chg">[1]Sheet1!#REF!</definedName>
    <definedName name="anant_nav">[1]Sheet1!#REF!</definedName>
    <definedName name="anant_redmp">[1]Sheet1!#REF!</definedName>
    <definedName name="anant_se_redmp">[1]Sheet1!#REF!</definedName>
    <definedName name="anant_sellp">[1]Sheet1!#REF!</definedName>
    <definedName name="anant_sw_sellp">[1]Sheet1!#REF!</definedName>
    <definedName name="anant_total">[1]Sheet1!#REF!</definedName>
    <definedName name="apf_se_redmp">[1]Sheet1!#REF!</definedName>
    <definedName name="apf_sw_sellp">[1]Sheet1!#REF!</definedName>
    <definedName name="apfi_chg">[1]Sheet1!#REF!</definedName>
    <definedName name="apfi_n">[1]Sheet1!#REF!</definedName>
    <definedName name="apfi_nav">[1]Sheet1!#REF!</definedName>
    <definedName name="apfi_redmp">[1]Sheet1!#REF!</definedName>
    <definedName name="apfi_se_redmp">[1]Sheet1!#REF!</definedName>
    <definedName name="apfi_sellp">[1]Sheet1!#REF!</definedName>
    <definedName name="apfi_sw_sellp">[1]Sheet1!#REF!</definedName>
    <definedName name="apfi_total">[1]Sheet1!#REF!</definedName>
    <definedName name="asiafix_chg">[1]Sheet1!#REF!</definedName>
    <definedName name="asiafix_nav">[1]Sheet1!#REF!</definedName>
    <definedName name="asiafix_redmp">[1]Sheet1!#REF!</definedName>
    <definedName name="asiafix_se_redmp">[1]Sheet1!#REF!</definedName>
    <definedName name="asiafix_sellp">[1]Sheet1!#REF!</definedName>
    <definedName name="asiafix_sw_sellp">[1]Sheet1!#REF!</definedName>
    <definedName name="asiafix_total">[1]Sheet1!#REF!</definedName>
    <definedName name="boaapf_se_redmp">[1]Sheet1!#REF!</definedName>
    <definedName name="boaapf_sw_sellp">[1]Sheet1!#REF!</definedName>
    <definedName name="boaltf_se_redmp">[1]Sheet1!#REF!</definedName>
    <definedName name="boaltf_sw_sellp">[1]Sheet1!#REF!</definedName>
    <definedName name="cnsfix_chg">[1]Sheet1!#REF!</definedName>
    <definedName name="cnsfix_nav">[1]Sheet1!#REF!</definedName>
    <definedName name="cnsfix_redmp">[1]Sheet1!#REF!</definedName>
    <definedName name="cnsfix_se_redmp">[1]Sheet1!#REF!</definedName>
    <definedName name="cnsfix_sellp">[1]Sheet1!#REF!</definedName>
    <definedName name="cnsfix_sw_sellp">[1]Sheet1!#REF!</definedName>
    <definedName name="cnsfix_total">[1]Sheet1!#REF!</definedName>
    <definedName name="CPP_chg">[1]Sheet1!#REF!</definedName>
    <definedName name="CPP_nav">[1]Sheet1!#REF!</definedName>
    <definedName name="CPP_redmp">[1]Sheet1!#REF!</definedName>
    <definedName name="CPP_se_redmp">[1]Sheet1!#REF!</definedName>
    <definedName name="CPP_sellp">[1]Sheet1!#REF!</definedName>
    <definedName name="CPP_sw_sellp">[1]Sheet1!#REF!</definedName>
    <definedName name="CPP_total">[1]Sheet1!#REF!</definedName>
    <definedName name="CPP2_chg">[1]Sheet1!#REF!</definedName>
    <definedName name="CPP2_nav">[1]Sheet1!#REF!</definedName>
    <definedName name="CPP2_redmp">[1]Sheet1!#REF!</definedName>
    <definedName name="CPP2_se_redmp">[1]Sheet1!#REF!</definedName>
    <definedName name="CPP2_sellp">[1]Sheet1!#REF!</definedName>
    <definedName name="CPP2_sw_sellp">[1]Sheet1!#REF!</definedName>
    <definedName name="CPP2_total">[1]Sheet1!#REF!</definedName>
    <definedName name="CPP3_chg">[1]Sheet1!#REF!</definedName>
    <definedName name="CPP3_nav">[1]Sheet1!#REF!</definedName>
    <definedName name="CPP3_redmp">[1]Sheet1!#REF!</definedName>
    <definedName name="CPP3_se_redmp">[1]Sheet1!#REF!</definedName>
    <definedName name="CPP3_sellp">[1]Sheet1!#REF!</definedName>
    <definedName name="CPP3_sw_sellp">[1]Sheet1!#REF!</definedName>
    <definedName name="CPP3_total">[1]Sheet1!#REF!</definedName>
    <definedName name="CPP4_chg">[1]Sheet1!#REF!</definedName>
    <definedName name="CPP4_nav">[1]Sheet1!#REF!</definedName>
    <definedName name="CPP4_redmp">[1]Sheet1!#REF!</definedName>
    <definedName name="CPP4_se_redmp">[1]Sheet1!#REF!</definedName>
    <definedName name="CPP4_sellp">[1]Sheet1!#REF!</definedName>
    <definedName name="CPP4_sw_sellp">[1]Sheet1!#REF!</definedName>
    <definedName name="CPP4_total">[1]Sheet1!#REF!</definedName>
    <definedName name="CPP5_chg">[1]Sheet1!#REF!</definedName>
    <definedName name="CPP5_nav">[1]Sheet1!#REF!</definedName>
    <definedName name="CPP5_redmp">[1]Sheet1!#REF!</definedName>
    <definedName name="CPP5_se_redmp">[1]Sheet1!#REF!</definedName>
    <definedName name="CPP5_sellp">[1]Sheet1!#REF!</definedName>
    <definedName name="CPP5_sw_sellp">[1]Sheet1!#REF!</definedName>
    <definedName name="CPP5_total">[1]Sheet1!#REF!</definedName>
    <definedName name="CPP6_chg">[1]Sheet1!#REF!</definedName>
    <definedName name="CPP6_nav">[1]Sheet1!#REF!</definedName>
    <definedName name="CPP6_redmp">[1]Sheet1!#REF!</definedName>
    <definedName name="CPP6_se_redmp">[1]Sheet1!#REF!</definedName>
    <definedName name="CPP6_sellp">[1]Sheet1!#REF!</definedName>
    <definedName name="CPP6_sw_sellp">[1]Sheet1!#REF!</definedName>
    <definedName name="CPP6_total">[1]Sheet1!#REF!</definedName>
    <definedName name="crpf_se_redmp">[1]Sheet1!#REF!</definedName>
    <definedName name="crpf_sw_sellp">[1]Sheet1!#REF!</definedName>
    <definedName name="Dircty">#REF!</definedName>
    <definedName name="dumrong_chg">[1]Sheet1!#REF!</definedName>
    <definedName name="dumrong_nav">[1]Sheet1!#REF!</definedName>
    <definedName name="dumrong_redmp">[1]Sheet1!#REF!</definedName>
    <definedName name="dumrong_se_redmp">[1]Sheet1!#REF!</definedName>
    <definedName name="dumrong_sellp">[1]Sheet1!#REF!</definedName>
    <definedName name="dumrong_sw_sellp">[1]Sheet1!#REF!</definedName>
    <definedName name="dumrong_total">[1]Sheet1!#REF!</definedName>
    <definedName name="end">[1]Sheet1!#REF!</definedName>
    <definedName name="fof_tnav">[1]Sheet1!#REF!</definedName>
    <definedName name="fspf_chg">[1]Sheet1!#REF!</definedName>
    <definedName name="fspf_n">[1]Sheet1!#REF!</definedName>
    <definedName name="fspf_nav">[1]Sheet1!#REF!</definedName>
    <definedName name="fspf_redmp">[1]Sheet1!#REF!</definedName>
    <definedName name="fspf_se_redmp">[1]Sheet1!#REF!</definedName>
    <definedName name="fspf_sellp">[1]Sheet1!#REF!</definedName>
    <definedName name="fspf_sw_sellp">[1]Sheet1!#REF!</definedName>
    <definedName name="fspf_total">[1]Sheet1!#REF!</definedName>
    <definedName name="IRJ_chg">[1]Sheet1!#REF!</definedName>
    <definedName name="IRJ_nav">[1]Sheet1!#REF!</definedName>
    <definedName name="IRJ_redmp">[1]Sheet1!#REF!</definedName>
    <definedName name="IRJ_sellp">[1]Sheet1!#REF!</definedName>
    <definedName name="IRJ_sw_sellp">[1]Sheet1!#REF!</definedName>
    <definedName name="IRJ_total">[1]Sheet1!#REF!</definedName>
    <definedName name="kkf_se_redmp">[1]Sheet1!#REF!</definedName>
    <definedName name="kkf_sw_sellp">[1]Sheet1!#REF!</definedName>
    <definedName name="kplus_se_redmp">[1]Sheet1!#REF!</definedName>
    <definedName name="kplus_sw_sellp">[1]Sheet1!#REF!</definedName>
    <definedName name="kplus2_se_redmp">[1]Sheet1!#REF!</definedName>
    <definedName name="kplus2_sw_sellp">[1]Sheet1!#REF!</definedName>
    <definedName name="MF9_2_chg">[1]Sheet1!#REF!</definedName>
    <definedName name="MF9_2_nav">[1]Sheet1!#REF!</definedName>
    <definedName name="MF9_2_redmp">[1]Sheet1!#REF!</definedName>
    <definedName name="MF9_2_se_redmp">[1]Sheet1!#REF!</definedName>
    <definedName name="MF9_2_sellp">[1]Sheet1!#REF!</definedName>
    <definedName name="MF9_2_sw_sellp">[1]Sheet1!#REF!</definedName>
    <definedName name="MF9_2_total">[1]Sheet1!#REF!</definedName>
    <definedName name="MF9_chg">[1]Sheet1!#REF!</definedName>
    <definedName name="MF9_nav">[1]Sheet1!#REF!</definedName>
    <definedName name="MF9_redmp">[1]Sheet1!#REF!</definedName>
    <definedName name="MF9_se_redmp">[1]Sheet1!#REF!</definedName>
    <definedName name="MF9_sellp">[1]Sheet1!#REF!</definedName>
    <definedName name="MF9_sw_sellp">[1]Sheet1!#REF!</definedName>
    <definedName name="MF9_total">[1]Sheet1!#REF!</definedName>
    <definedName name="Module2.update">[2]!Module2.update</definedName>
    <definedName name="NANTASUB_chg">[1]Sheet1!#REF!</definedName>
    <definedName name="NANTASUB_nav">[1]Sheet1!#REF!</definedName>
    <definedName name="NANTASUB_redmp">[1]Sheet1!#REF!</definedName>
    <definedName name="NANTASUB_se_redmp">[1]Sheet1!#REF!</definedName>
    <definedName name="NANTASUB_sellp">[1]Sheet1!#REF!</definedName>
    <definedName name="NANTASUB_sw_sellp">[1]Sheet1!#REF!</definedName>
    <definedName name="NANTASUB_total">[1]Sheet1!#REF!</definedName>
    <definedName name="outs">[2]!outs</definedName>
    <definedName name="peera_chg">[1]Sheet1!#REF!</definedName>
    <definedName name="peera_nav">[1]Sheet1!#REF!</definedName>
    <definedName name="peera_redmp">[1]Sheet1!#REF!</definedName>
    <definedName name="peera_se_redmp">[1]Sheet1!#REF!</definedName>
    <definedName name="peera_sellp">[1]Sheet1!#REF!</definedName>
    <definedName name="peera_sw_sellp">[1]Sheet1!#REF!</definedName>
    <definedName name="peera_total">[1]Sheet1!#REF!</definedName>
    <definedName name="pf2_chg">[1]Sheet1!#REF!</definedName>
    <definedName name="pf2_nav">[1]Sheet1!#REF!</definedName>
    <definedName name="pf2_redmp">[1]Sheet1!#REF!</definedName>
    <definedName name="pf2_se_redmp">[1]Sheet1!#REF!</definedName>
    <definedName name="pf2_sellp">[1]Sheet1!#REF!</definedName>
    <definedName name="pf2_sw_sellp">[1]Sheet1!#REF!</definedName>
    <definedName name="pf2_total">[1]Sheet1!#REF!</definedName>
    <definedName name="pf3_chg">[1]Sheet1!#REF!</definedName>
    <definedName name="pf3_nav">[1]Sheet1!#REF!</definedName>
    <definedName name="pf3_redmp">[1]Sheet1!#REF!</definedName>
    <definedName name="pf3_se_redmp">[1]Sheet1!#REF!</definedName>
    <definedName name="pf3_sellp">[1]Sheet1!#REF!</definedName>
    <definedName name="pf3_sw_sellp">[1]Sheet1!#REF!</definedName>
    <definedName name="pf3_total">[1]Sheet1!#REF!</definedName>
    <definedName name="PF4_se_redmp">[1]Sheet1!#REF!</definedName>
    <definedName name="ppfc_chg">[1]Sheet1!#REF!</definedName>
    <definedName name="ppfc_n">[1]Sheet1!#REF!</definedName>
    <definedName name="ppfc_nav">[1]Sheet1!#REF!</definedName>
    <definedName name="ppfc_redmp">[1]Sheet1!#REF!</definedName>
    <definedName name="ppfc_se_redmp">[1]Sheet1!#REF!</definedName>
    <definedName name="ppfc_sellp">[1]Sheet1!#REF!</definedName>
    <definedName name="ppfc_sw_sellp">[1]Sheet1!#REF!</definedName>
    <definedName name="ppfc_total">[1]Sheet1!#REF!</definedName>
    <definedName name="_xlnm.Print_Area" localSheetId="4">'BSหลังปป. (2)'!$A$1:$C$40</definedName>
    <definedName name="_xlnm.Print_Area" localSheetId="3">'PLหลังปป. (2)'!$A$1:$D$44</definedName>
    <definedName name="_xlnm.Print_Area" localSheetId="6">'purchase &amp; sale'!$A$3:$H$22</definedName>
    <definedName name="_xlnm.Print_Area" localSheetId="1">งบทดลอง!$A$1:$H$53</definedName>
    <definedName name="_xlnm.Print_Area" localSheetId="0">บันทึก!$A$55:$G$103</definedName>
    <definedName name="_xlnm.Print_Area" localSheetId="2">'ปรับปรุง (2)'!$A$1:$E$36</definedName>
    <definedName name="_xlnm.Print_Area" localSheetId="5">สินทรัพย์สุทธิ!$A$1:$J$21</definedName>
    <definedName name="pspf_se_redmp">[1]Sheet1!#REF!</definedName>
    <definedName name="pspf_sw_sellp">[1]Sheet1!#REF!</definedName>
    <definedName name="set_index">[1]Sheet1!#REF!</definedName>
    <definedName name="SettlementDt">#REF!</definedName>
    <definedName name="spfc_chg">[1]Sheet1!#REF!</definedName>
    <definedName name="spfc_nav">[1]Sheet1!#REF!</definedName>
    <definedName name="spfc_redmp">[1]Sheet1!#REF!</definedName>
    <definedName name="spfc_se_redmp">[1]Sheet1!#REF!</definedName>
    <definedName name="spfc_sellp">[1]Sheet1!#REF!</definedName>
    <definedName name="spfc_sw_sellp">[1]Sheet1!#REF!</definedName>
    <definedName name="spfc_total">[1]Sheet1!#REF!</definedName>
    <definedName name="sss_plus_chg">[1]Sheet1!#REF!</definedName>
    <definedName name="sss_plus_nav">[1]Sheet1!#REF!</definedName>
    <definedName name="sss_plus_redmp">[1]Sheet1!#REF!</definedName>
    <definedName name="sss_plus_se_redmp">[1]Sheet1!#REF!</definedName>
    <definedName name="sss_plus_sellp">[1]Sheet1!#REF!</definedName>
    <definedName name="sss_plus_sw_sellp">[1]Sheet1!#REF!</definedName>
    <definedName name="sss_plus_total">[1]Sheet1!#REF!</definedName>
    <definedName name="start">#REF!</definedName>
    <definedName name="STMINCOME">#REF!</definedName>
    <definedName name="SwitchOut_Table">#REF!</definedName>
    <definedName name="tcap_chg">[1]Sheet1!#REF!</definedName>
    <definedName name="tcap_nav">[1]Sheet1!#REF!</definedName>
    <definedName name="tcap_redmp">[1]Sheet1!#REF!</definedName>
    <definedName name="tcap_se_redmp">[1]Sheet1!#REF!</definedName>
    <definedName name="tcap_sellp">[1]Sheet1!#REF!</definedName>
    <definedName name="tcap_sw_sellp">[1]Sheet1!#REF!</definedName>
    <definedName name="tcap_total">[1]Sheet1!#REF!</definedName>
    <definedName name="tdf_se_redmp">[1]Sheet1!#REF!</definedName>
    <definedName name="tdf_sw_sellp">[1]Sheet1!#REF!</definedName>
    <definedName name="tfix_chg">[1]Sheet1!#REF!</definedName>
    <definedName name="tfix_nav">[1]Sheet1!#REF!</definedName>
    <definedName name="tfix_redmp">[1]Sheet1!#REF!</definedName>
    <definedName name="tfix_se_redmp">[1]Sheet1!#REF!</definedName>
    <definedName name="tfix_sellp">[1]Sheet1!#REF!</definedName>
    <definedName name="tfix_sw_sellp">[1]Sheet1!#REF!</definedName>
    <definedName name="tfix_total">[1]Sheet1!#REF!</definedName>
    <definedName name="UOBD3M1_chg">[1]Sheet1!#REF!</definedName>
    <definedName name="UOBD3M1_nav">[1]Sheet1!#REF!</definedName>
    <definedName name="UOBD3M1_redmp">[1]Sheet1!#REF!</definedName>
    <definedName name="UOBD3M1_sellp">[1]Sheet1!#REF!</definedName>
    <definedName name="UOBD3M1_total">[1]Sheet1!#REF!</definedName>
    <definedName name="UOBD3M3_chg">[1]Sheet1!#REF!</definedName>
    <definedName name="UOBD3M3_nav">[1]Sheet1!#REF!</definedName>
    <definedName name="UOBD3M3_redmp">[1]Sheet1!#REF!</definedName>
    <definedName name="UOBD3M3_sellp">[1]Sheet1!#REF!</definedName>
    <definedName name="UOBD3M3_total">[1]Sheet1!#REF!</definedName>
    <definedName name="UOBFI6_1_chg">[1]Sheet1!#REF!</definedName>
    <definedName name="UOBFI6_1_nav">[1]Sheet1!#REF!</definedName>
    <definedName name="UOBFI6_1_redmp">[1]Sheet1!#REF!</definedName>
    <definedName name="UOBFI6_1_se_redmp">[1]Sheet1!#REF!</definedName>
    <definedName name="UOBFI6_1_sellp">[1]Sheet1!#REF!</definedName>
    <definedName name="UOBFI6_1_sw_sellp">[1]Sheet1!#REF!</definedName>
    <definedName name="UOBFI6_1_total">[1]Sheet1!#REF!</definedName>
    <definedName name="UOBFI6_10_chg">[1]Sheet1!#REF!</definedName>
    <definedName name="UOBFI6_10_nav">[1]Sheet1!#REF!</definedName>
    <definedName name="UOBFI6_10_redmp">[1]Sheet1!#REF!</definedName>
    <definedName name="UOBFI6_10_se_redmp">[1]Sheet1!#REF!</definedName>
    <definedName name="UOBFI6_10_sellp">[1]Sheet1!#REF!</definedName>
    <definedName name="UOBFI6_10_sw_sellp">[1]Sheet1!#REF!</definedName>
    <definedName name="UOBFI6_10_total">[1]Sheet1!#REF!</definedName>
    <definedName name="UOBFI6_11_chg">[1]Sheet1!#REF!</definedName>
    <definedName name="UOBFI6_11_nav">[1]Sheet1!#REF!</definedName>
    <definedName name="UOBFI6_11_redmp">[1]Sheet1!#REF!</definedName>
    <definedName name="UOBFI6_11_se_redmp">[1]Sheet1!#REF!</definedName>
    <definedName name="UOBFI6_11_sellp">[1]Sheet1!#REF!</definedName>
    <definedName name="UOBFI6_11_sw_sellp">[1]Sheet1!#REF!</definedName>
    <definedName name="UOBFI6_11_total">[1]Sheet1!#REF!</definedName>
    <definedName name="UOBFI6_12_chg">[1]Sheet1!#REF!</definedName>
    <definedName name="UOBFI6_12_nav">[1]Sheet1!#REF!</definedName>
    <definedName name="UOBFI6_12_redmp">[1]Sheet1!#REF!</definedName>
    <definedName name="UOBFI6_12_se_redmp">[1]Sheet1!#REF!</definedName>
    <definedName name="UOBFI6_12_sellp">[1]Sheet1!#REF!</definedName>
    <definedName name="UOBFI6_12_sw_sellp">[1]Sheet1!#REF!</definedName>
    <definedName name="UOBFI6_12_total">[1]Sheet1!#REF!</definedName>
    <definedName name="UOBFI6_13_chg">[1]Sheet1!#REF!</definedName>
    <definedName name="UOBFI6_13_nav">[1]Sheet1!#REF!</definedName>
    <definedName name="UOBFI6_13_redmp">[1]Sheet1!#REF!</definedName>
    <definedName name="UOBFI6_13_se_redmp">[1]Sheet1!#REF!</definedName>
    <definedName name="UOBFI6_13_sellp">[1]Sheet1!#REF!</definedName>
    <definedName name="UOBFI6_13_sw_sellp">[1]Sheet1!#REF!</definedName>
    <definedName name="UOBFI6_13_total">[1]Sheet1!#REF!</definedName>
    <definedName name="UOBFI6_14_chg">[1]Sheet1!#REF!</definedName>
    <definedName name="UOBFI6_14_nav">[1]Sheet1!#REF!</definedName>
    <definedName name="UOBFI6_14_redmp">[1]Sheet1!#REF!</definedName>
    <definedName name="UOBFI6_14_sellp">[1]Sheet1!#REF!</definedName>
    <definedName name="UOBFI6_14_sw_sellp">[1]Sheet1!#REF!</definedName>
    <definedName name="UOBFI6_14_total">[1]Sheet1!#REF!</definedName>
    <definedName name="UOBFI6_2_chg">[1]Sheet1!#REF!</definedName>
    <definedName name="UOBFI6_2_nav">[1]Sheet1!#REF!</definedName>
    <definedName name="UOBFI6_2_redmp">[1]Sheet1!#REF!</definedName>
    <definedName name="UOBFI6_2_se_redmp">[1]Sheet1!#REF!</definedName>
    <definedName name="UOBFI6_2_sellp">[1]Sheet1!#REF!</definedName>
    <definedName name="UOBFI6_2_sw_sellp">[1]Sheet1!#REF!</definedName>
    <definedName name="UOBFI6_2_total">[1]Sheet1!#REF!</definedName>
    <definedName name="UOBFI6_3_chg">[1]Sheet1!#REF!</definedName>
    <definedName name="UOBFI6_3_nav">[1]Sheet1!#REF!</definedName>
    <definedName name="UOBFI6_3_redmp">[1]Sheet1!#REF!</definedName>
    <definedName name="UOBFI6_3_se_redmp">[1]Sheet1!#REF!</definedName>
    <definedName name="UOBFI6_3_sellp">[1]Sheet1!#REF!</definedName>
    <definedName name="UOBFI6_3_sw_sellp">[1]Sheet1!#REF!</definedName>
    <definedName name="UOBFI6_3_total">[1]Sheet1!#REF!</definedName>
    <definedName name="UOBFI6_4_chg">[1]Sheet1!#REF!</definedName>
    <definedName name="UOBFI6_4_nav">[1]Sheet1!#REF!</definedName>
    <definedName name="UOBFI6_4_redmp">[1]Sheet1!#REF!</definedName>
    <definedName name="UOBFI6_4_se_redmp">[1]Sheet1!#REF!</definedName>
    <definedName name="UOBFI6_4_sellp">[1]Sheet1!#REF!</definedName>
    <definedName name="UOBFI6_4_sw_sellp">[1]Sheet1!#REF!</definedName>
    <definedName name="UOBFI6_4_total">[1]Sheet1!#REF!</definedName>
    <definedName name="UOBFI6_5_chg">[1]Sheet1!#REF!</definedName>
    <definedName name="UOBFI6_5_nav">[1]Sheet1!#REF!</definedName>
    <definedName name="UOBFI6_5_redmp">[1]Sheet1!#REF!</definedName>
    <definedName name="UOBFI6_5_se_redmp">[1]Sheet1!#REF!</definedName>
    <definedName name="UOBFI6_5_sellp">[1]Sheet1!#REF!</definedName>
    <definedName name="UOBFI6_5_sw_sellp">[1]Sheet1!#REF!</definedName>
    <definedName name="UOBFI6_5_total">[1]Sheet1!#REF!</definedName>
    <definedName name="UOBFI6_6_chg">[1]Sheet1!#REF!</definedName>
    <definedName name="UOBFI6_6_nav">[1]Sheet1!#REF!</definedName>
    <definedName name="UOBFI6_6_redmp">[1]Sheet1!#REF!</definedName>
    <definedName name="UOBFI6_6_se_redmp">[1]Sheet1!#REF!</definedName>
    <definedName name="UOBFI6_6_sellp">[1]Sheet1!#REF!</definedName>
    <definedName name="UOBFI6_6_sw_sellp">[1]Sheet1!#REF!</definedName>
    <definedName name="UOBFI6_6_total">[1]Sheet1!#REF!</definedName>
    <definedName name="UOBFI6_7_chg">[1]Sheet1!#REF!</definedName>
    <definedName name="UOBFI6_7_nav">[1]Sheet1!#REF!</definedName>
    <definedName name="UOBFI6_7_redmp">[1]Sheet1!#REF!</definedName>
    <definedName name="UOBFI6_7_se_redmp">[1]Sheet1!#REF!</definedName>
    <definedName name="UOBFI6_7_sellp">[1]Sheet1!#REF!</definedName>
    <definedName name="UOBFI6_7_sw_sellp">[1]Sheet1!#REF!</definedName>
    <definedName name="UOBFI6_7_total">[1]Sheet1!#REF!</definedName>
    <definedName name="UOBFI6_8_chg">[1]Sheet1!#REF!</definedName>
    <definedName name="UOBFI6_8_nav">[1]Sheet1!#REF!</definedName>
    <definedName name="UOBFI6_8_redmp">[1]Sheet1!#REF!</definedName>
    <definedName name="UOBFI6_8_se_redmp">[1]Sheet1!#REF!</definedName>
    <definedName name="UOBFI6_8_sellp">[1]Sheet1!#REF!</definedName>
    <definedName name="UOBFI6_8_sw_sellp">[1]Sheet1!#REF!</definedName>
    <definedName name="UOBFI6_8_total">[1]Sheet1!#REF!</definedName>
    <definedName name="UOBFI6_9_chg">[1]Sheet1!#REF!</definedName>
    <definedName name="UOBFI6_9_nav">[1]Sheet1!#REF!</definedName>
    <definedName name="UOBFI6_9_redmp">[1]Sheet1!#REF!</definedName>
    <definedName name="UOBFI6_9_se_redmp">[1]Sheet1!#REF!</definedName>
    <definedName name="UOBFI6_9_sellp">[1]Sheet1!#REF!</definedName>
    <definedName name="UOBFI6_9_sw_sellp">[1]Sheet1!#REF!</definedName>
    <definedName name="UOBFI6_9_total">[1]Sheet1!#REF!</definedName>
    <definedName name="UOBFIP61_chg">[1]Sheet1!#REF!</definedName>
    <definedName name="UOBFIP61_nav">[1]Sheet1!#REF!</definedName>
    <definedName name="UOBFIP61_redmp">[1]Sheet1!#REF!</definedName>
    <definedName name="UOBFIP61_se_redmp">[1]Sheet1!#REF!</definedName>
    <definedName name="UOBFIP61_sellp">[1]Sheet1!#REF!</definedName>
    <definedName name="UOBFIP61_sw_sellp">[1]Sheet1!#REF!</definedName>
    <definedName name="UOBFIP61_total">[1]Sheet1!#REF!</definedName>
    <definedName name="UOBP61_chg">[1]Sheet1!#REF!</definedName>
    <definedName name="UOBP61_nav">[1]Sheet1!#REF!</definedName>
    <definedName name="UOBP61_redmp">[1]Sheet1!#REF!</definedName>
    <definedName name="UOBP61_se_redmp">[1]Sheet1!#REF!</definedName>
    <definedName name="UOBP61_sellp">[1]Sheet1!#REF!</definedName>
    <definedName name="UOBP61_sw_sellp">[1]Sheet1!#REF!</definedName>
    <definedName name="UOBP61_total">[1]Sheet1!#REF!</definedName>
    <definedName name="UOBP62_chg">[1]Sheet1!#REF!</definedName>
    <definedName name="UOBP62_nav">[1]Sheet1!#REF!</definedName>
    <definedName name="UOBP62_redmp">[1]Sheet1!#REF!</definedName>
    <definedName name="UOBP62_se_redmp">[1]Sheet1!#REF!</definedName>
    <definedName name="UOBP62_sellp">[1]Sheet1!#REF!</definedName>
    <definedName name="UOBP62_sw_sellp">[1]Sheet1!#REF!</definedName>
    <definedName name="UOBP62_total">[1]Sheet1!#REF!</definedName>
    <definedName name="UOBP63_chg">[1]Sheet1!#REF!</definedName>
    <definedName name="UOBP63_nav">[1]Sheet1!#REF!</definedName>
    <definedName name="UOBP63_redmp">[1]Sheet1!#REF!</definedName>
    <definedName name="UOBP63_se_redmp">[1]Sheet1!#REF!</definedName>
    <definedName name="UOBP63_sellp">[1]Sheet1!#REF!</definedName>
    <definedName name="UOBP63_sw_sellp">[1]Sheet1!#REF!</definedName>
    <definedName name="UOBP63_total">[1]Sheet1!#REF!</definedName>
    <definedName name="UOBP64_chg">[1]Sheet1!#REF!</definedName>
    <definedName name="UOBP64_nav">[1]Sheet1!#REF!</definedName>
    <definedName name="UOBP64_redmp">[1]Sheet1!#REF!</definedName>
    <definedName name="UOBP64_se_redmp">[1]Sheet1!#REF!</definedName>
    <definedName name="UOBP64_sellp">[1]Sheet1!#REF!</definedName>
    <definedName name="UOBP64_sw_sellp">[1]Sheet1!#REF!</definedName>
    <definedName name="UOBP64_total">[1]Sheet1!#REF!</definedName>
    <definedName name="UOBP65_chg">[1]Sheet1!#REF!</definedName>
    <definedName name="UOBP65_nav">[1]Sheet1!#REF!</definedName>
    <definedName name="UOBP65_redmp">[1]Sheet1!#REF!</definedName>
    <definedName name="UOBP65_se_redmp">[1]Sheet1!#REF!</definedName>
    <definedName name="UOBP65_sellp">[1]Sheet1!#REF!</definedName>
    <definedName name="UOBP65_sw_sellp">[1]Sheet1!#REF!</definedName>
    <definedName name="UOBP65_total">[1]Sheet1!#REF!</definedName>
    <definedName name="UOBP66_chg">[1]Sheet1!#REF!</definedName>
    <definedName name="UOBP66_nav">[1]Sheet1!#REF!</definedName>
    <definedName name="UOBP66_redmp">[1]Sheet1!#REF!</definedName>
    <definedName name="UOBP66_se_redmp">[1]Sheet1!#REF!</definedName>
    <definedName name="UOBP66_sellp">[1]Sheet1!#REF!</definedName>
    <definedName name="UOBP66_sw_sellp">[1]Sheet1!#REF!</definedName>
    <definedName name="UOBP66_total">[1]Sheet1!#REF!</definedName>
    <definedName name="UOBP6M4_se_redmp">[1]Sheet1!#REF!</definedName>
    <definedName name="UOBP6M4_sw_sellp">[1]Sheet1!#REF!</definedName>
    <definedName name="UOBS121_chg">[1]Sheet1!#REF!</definedName>
    <definedName name="UOBS121_nav">[1]Sheet1!#REF!</definedName>
    <definedName name="UOBS121_redmp">[1]Sheet1!#REF!</definedName>
    <definedName name="UOBS121_se_redmp">[1]Sheet1!#REF!</definedName>
    <definedName name="UOBS121_sellp">[1]Sheet1!#REF!</definedName>
    <definedName name="UOBS121_sw_sellp">[1]Sheet1!#REF!</definedName>
    <definedName name="UOBS121_total">[1]Sheet1!#REF!</definedName>
    <definedName name="UOBS122_chg">[1]Sheet1!#REF!</definedName>
    <definedName name="UOBS122_nav">[1]Sheet1!#REF!</definedName>
    <definedName name="UOBS122_redmp">[1]Sheet1!#REF!</definedName>
    <definedName name="UOBS122_se_redmp">[1]Sheet1!#REF!</definedName>
    <definedName name="UOBS122_sellp">[1]Sheet1!#REF!</definedName>
    <definedName name="UOBS122_sw_sellp">[1]Sheet1!#REF!</definedName>
    <definedName name="UOBS122_total">[1]Sheet1!#REF!</definedName>
    <definedName name="UOBS123_chg">[1]Sheet1!#REF!</definedName>
    <definedName name="UOBS123_nav">[1]Sheet1!#REF!</definedName>
    <definedName name="UOBS123_redmp">[1]Sheet1!#REF!</definedName>
    <definedName name="UOBS123_se_redmp">[1]Sheet1!#REF!</definedName>
    <definedName name="UOBS123_sellp">[1]Sheet1!#REF!</definedName>
    <definedName name="UOBS123_sw_sellp">[1]Sheet1!#REF!</definedName>
    <definedName name="UOBS123_total">[1]Sheet1!#REF!</definedName>
    <definedName name="UOBS124_chg">[1]Sheet1!#REF!</definedName>
    <definedName name="UOBS124_nav">[1]Sheet1!#REF!</definedName>
    <definedName name="UOBS124_redmp">[1]Sheet1!#REF!</definedName>
    <definedName name="UOBS124_se_redmp">[1]Sheet1!#REF!</definedName>
    <definedName name="UOBS124_sellp">[1]Sheet1!#REF!</definedName>
    <definedName name="UOBS124_sw_sellp">[1]Sheet1!#REF!</definedName>
    <definedName name="UOBS124_total">[1]Sheet1!#REF!</definedName>
    <definedName name="UOBS125_chg">[1]Sheet1!#REF!</definedName>
    <definedName name="UOBS125_nav">[1]Sheet1!#REF!</definedName>
    <definedName name="UOBS125_redmp">[1]Sheet1!#REF!</definedName>
    <definedName name="UOBS125_se_redmp">[1]Sheet1!#REF!</definedName>
    <definedName name="UOBS125_sellp">[1]Sheet1!#REF!</definedName>
    <definedName name="UOBS125_sw_sellp">[1]Sheet1!#REF!</definedName>
    <definedName name="UOBS125_total">[1]Sheet1!#REF!</definedName>
    <definedName name="UOBS126_chg">[1]Sheet1!#REF!</definedName>
    <definedName name="UOBS126_nav">[1]Sheet1!#REF!</definedName>
    <definedName name="UOBS126_redmp">[1]Sheet1!#REF!</definedName>
    <definedName name="UOBS126_se_redmp">[1]Sheet1!#REF!</definedName>
    <definedName name="UOBS126_sellp">[1]Sheet1!#REF!</definedName>
    <definedName name="UOBS126_sw_sellp">[1]Sheet1!#REF!</definedName>
    <definedName name="UOBS126_total">[1]Sheet1!#REF!</definedName>
    <definedName name="UOBS127_chg">[1]Sheet1!#REF!</definedName>
    <definedName name="UOBS127_nav">[1]Sheet1!#REF!</definedName>
    <definedName name="UOBS127_redmp">[1]Sheet1!#REF!</definedName>
    <definedName name="UOBS127_se_redmp">[1]Sheet1!#REF!</definedName>
    <definedName name="UOBS127_sellp">[1]Sheet1!#REF!</definedName>
    <definedName name="UOBS127_sw_sellp">[1]Sheet1!#REF!</definedName>
    <definedName name="UOBS127_total">[1]Sheet1!#REF!</definedName>
    <definedName name="UOBS128_chg">[1]Sheet1!#REF!</definedName>
    <definedName name="UOBS128_nav">[1]Sheet1!#REF!</definedName>
    <definedName name="UOBS128_redmp">[1]Sheet1!#REF!</definedName>
    <definedName name="UOBS128_sellp">[1]Sheet1!#REF!</definedName>
    <definedName name="UOBS128_sw_sellp">[1]Sheet1!#REF!</definedName>
    <definedName name="UOBS128_total">[1]Sheet1!#REF!</definedName>
    <definedName name="UOBS129_chg">[1]Sheet1!#REF!</definedName>
    <definedName name="UOBS129_nav">[1]Sheet1!#REF!</definedName>
    <definedName name="UOBS129_redmp">[1]Sheet1!#REF!</definedName>
    <definedName name="UOBS129_se_redmp">[1]Sheet1!#REF!</definedName>
    <definedName name="UOBS129_sellp">[1]Sheet1!#REF!</definedName>
    <definedName name="UOBS129_sw_sellp">[1]Sheet1!#REF!</definedName>
    <definedName name="UOBS129_total">[1]Sheet1!#REF!</definedName>
    <definedName name="UOBS221_chg">[1]Sheet1!#REF!</definedName>
    <definedName name="UOBS221_nav">[1]Sheet1!#REF!</definedName>
    <definedName name="UOBS221_redmp">[1]Sheet1!#REF!</definedName>
    <definedName name="UOBS221_se_redmp">[1]Sheet1!#REF!</definedName>
    <definedName name="UOBS221_sellp">[1]Sheet1!#REF!</definedName>
    <definedName name="UOBS221_sw_sellp">[1]Sheet1!#REF!</definedName>
    <definedName name="UOBS221_total">[1]Sheet1!#REF!</definedName>
    <definedName name="UOBS61_chg">[1]Sheet1!#REF!</definedName>
    <definedName name="UOBS61_nav">[1]Sheet1!#REF!</definedName>
    <definedName name="UOBS61_redmp">[1]Sheet1!#REF!</definedName>
    <definedName name="UOBS61_se_redmp">[1]Sheet1!#REF!</definedName>
    <definedName name="UOBS61_sellp">[1]Sheet1!#REF!</definedName>
    <definedName name="UOBS61_sw_sellp">[1]Sheet1!#REF!</definedName>
    <definedName name="UOBS61_total">[1]Sheet1!#REF!</definedName>
    <definedName name="UOBS610_chg">[1]Sheet1!#REF!</definedName>
    <definedName name="UOBS610_nav">[1]Sheet1!#REF!</definedName>
    <definedName name="UOBS610_redmp">[1]Sheet1!#REF!</definedName>
    <definedName name="UOBS610_se_redmp">[1]Sheet1!#REF!</definedName>
    <definedName name="UOBS610_sellp">[1]Sheet1!#REF!</definedName>
    <definedName name="UOBS610_sw_sellp">[1]Sheet1!#REF!</definedName>
    <definedName name="UOBS610_total">[1]Sheet1!#REF!</definedName>
    <definedName name="UOBS611_chg">[1]Sheet1!#REF!</definedName>
    <definedName name="UOBS611_nav">[1]Sheet1!#REF!</definedName>
    <definedName name="UOBS611_redmp">[1]Sheet1!#REF!</definedName>
    <definedName name="UOBS611_se_redmp">[1]Sheet1!#REF!</definedName>
    <definedName name="UOBS611_sellp">[1]Sheet1!#REF!</definedName>
    <definedName name="UOBS611_sw_sellp">[1]Sheet1!#REF!</definedName>
    <definedName name="UOBS611_total">[1]Sheet1!#REF!</definedName>
    <definedName name="UOBS612_chg">[1]Sheet1!#REF!</definedName>
    <definedName name="UOBS612_nav">[1]Sheet1!#REF!</definedName>
    <definedName name="UOBS612_redmp">[1]Sheet1!#REF!</definedName>
    <definedName name="UOBS612_se_redmp">[1]Sheet1!#REF!</definedName>
    <definedName name="UOBS612_sellp">[1]Sheet1!#REF!</definedName>
    <definedName name="UOBS612_sw_sellp">[1]Sheet1!#REF!</definedName>
    <definedName name="UOBS612_total">[1]Sheet1!#REF!</definedName>
    <definedName name="UOBS613_chg">[1]Sheet1!#REF!</definedName>
    <definedName name="UOBS613_nav">[1]Sheet1!#REF!</definedName>
    <definedName name="UOBS613_redmp">[1]Sheet1!#REF!</definedName>
    <definedName name="UOBS613_se_redmp">[1]Sheet1!#REF!</definedName>
    <definedName name="UOBS613_sellp">[1]Sheet1!#REF!</definedName>
    <definedName name="UOBS613_sw_sellp">[1]Sheet1!#REF!</definedName>
    <definedName name="UOBS613_total">[1]Sheet1!#REF!</definedName>
    <definedName name="UOBS614_chg">[1]Sheet1!#REF!</definedName>
    <definedName name="UOBS614_nav">[1]Sheet1!#REF!</definedName>
    <definedName name="UOBS614_redmp">[1]Sheet1!#REF!</definedName>
    <definedName name="UOBS614_se_redmp">[1]Sheet1!#REF!</definedName>
    <definedName name="UOBS614_sellp">[1]Sheet1!#REF!</definedName>
    <definedName name="UOBS614_sw_sellp">[1]Sheet1!#REF!</definedName>
    <definedName name="UOBS614_total">[1]Sheet1!#REF!</definedName>
    <definedName name="UOBS615_chg">[1]Sheet1!#REF!</definedName>
    <definedName name="UOBS615_nav">[1]Sheet1!#REF!</definedName>
    <definedName name="UOBS615_redmp">[1]Sheet1!#REF!</definedName>
    <definedName name="UOBS615_se_redmp">[1]Sheet1!#REF!</definedName>
    <definedName name="UOBS615_sellp">[1]Sheet1!#REF!</definedName>
    <definedName name="UOBS615_sw_sellp">[1]Sheet1!#REF!</definedName>
    <definedName name="UOBS615_total">[1]Sheet1!#REF!</definedName>
    <definedName name="UOBS616_chg">[1]Sheet1!#REF!</definedName>
    <definedName name="UOBS616_nav">[1]Sheet1!#REF!</definedName>
    <definedName name="UOBS616_redmp">[1]Sheet1!#REF!</definedName>
    <definedName name="UOBS616_se_redmp">[1]Sheet1!#REF!</definedName>
    <definedName name="UOBS616_sellp">[1]Sheet1!#REF!</definedName>
    <definedName name="UOBS616_sw_sellp">[1]Sheet1!#REF!</definedName>
    <definedName name="UOBS616_total">[1]Sheet1!#REF!</definedName>
    <definedName name="UOBS62_chg">[1]Sheet1!#REF!</definedName>
    <definedName name="UOBS62_nav">[1]Sheet1!#REF!</definedName>
    <definedName name="UOBS62_redmp">[1]Sheet1!#REF!</definedName>
    <definedName name="UOBS62_se_redmp">[1]Sheet1!#REF!</definedName>
    <definedName name="UOBS62_sellp">[1]Sheet1!#REF!</definedName>
    <definedName name="UOBS62_sw_sellp">[1]Sheet1!#REF!</definedName>
    <definedName name="UOBS62_total">[1]Sheet1!#REF!</definedName>
    <definedName name="UOBS63_chg">[1]Sheet1!#REF!</definedName>
    <definedName name="UOBS63_nav">[1]Sheet1!#REF!</definedName>
    <definedName name="UOBS63_redmp">[1]Sheet1!#REF!</definedName>
    <definedName name="UOBS63_se_redmp">[1]Sheet1!#REF!</definedName>
    <definedName name="UOBS63_sellp">[1]Sheet1!#REF!</definedName>
    <definedName name="UOBS63_sw_sellp">[1]Sheet1!#REF!</definedName>
    <definedName name="UOBS63_total">[1]Sheet1!#REF!</definedName>
    <definedName name="UOBS64_chg">[1]Sheet1!#REF!</definedName>
    <definedName name="UOBS64_nav">[1]Sheet1!#REF!</definedName>
    <definedName name="UOBS64_redmp">[1]Sheet1!#REF!</definedName>
    <definedName name="UOBS64_se_redmp">[1]Sheet1!#REF!</definedName>
    <definedName name="UOBS64_sellp">[1]Sheet1!#REF!</definedName>
    <definedName name="UOBS64_sw_sellp">[1]Sheet1!#REF!</definedName>
    <definedName name="UOBS64_total">[1]Sheet1!#REF!</definedName>
    <definedName name="UOBS65_chg">[1]Sheet1!#REF!</definedName>
    <definedName name="UOBS65_nav">[1]Sheet1!#REF!</definedName>
    <definedName name="UOBS65_redmp">[1]Sheet1!#REF!</definedName>
    <definedName name="UOBS65_se_redmp">[1]Sheet1!#REF!</definedName>
    <definedName name="UOBS65_sellp">[1]Sheet1!#REF!</definedName>
    <definedName name="UOBS65_sw_sellp">[1]Sheet1!#REF!</definedName>
    <definedName name="UOBS65_total">[1]Sheet1!#REF!</definedName>
    <definedName name="UOBS66_chg">[1]Sheet1!#REF!</definedName>
    <definedName name="UOBS66_nav">[1]Sheet1!#REF!</definedName>
    <definedName name="UOBS66_redmp">[1]Sheet1!#REF!</definedName>
    <definedName name="UOBS66_se_redmp">[1]Sheet1!#REF!</definedName>
    <definedName name="UOBS66_sellp">[1]Sheet1!#REF!</definedName>
    <definedName name="UOBS66_sw_sellp">[1]Sheet1!#REF!</definedName>
    <definedName name="UOBS66_total">[1]Sheet1!#REF!</definedName>
    <definedName name="UOBS67_chg">[1]Sheet1!#REF!</definedName>
    <definedName name="UOBS67_nav">[1]Sheet1!#REF!</definedName>
    <definedName name="UOBS67_redmp">[1]Sheet1!#REF!</definedName>
    <definedName name="UOBS67_se_redmp">[1]Sheet1!#REF!</definedName>
    <definedName name="UOBS67_sellp">[1]Sheet1!#REF!</definedName>
    <definedName name="UOBS67_sw_sellp">[1]Sheet1!#REF!</definedName>
    <definedName name="UOBS67_total">[1]Sheet1!#REF!</definedName>
    <definedName name="UOBS68_chg">[1]Sheet1!#REF!</definedName>
    <definedName name="UOBS68_nav">[1]Sheet1!#REF!</definedName>
    <definedName name="UOBS68_redmp">[1]Sheet1!#REF!</definedName>
    <definedName name="UOBS68_se_redmp">[1]Sheet1!#REF!</definedName>
    <definedName name="UOBS68_sellp">[1]Sheet1!#REF!</definedName>
    <definedName name="UOBS68_sw_sellp">[1]Sheet1!#REF!</definedName>
    <definedName name="UOBS68_total">[1]Sheet1!#REF!</definedName>
    <definedName name="UOBS69_chg">[1]Sheet1!#REF!</definedName>
    <definedName name="UOBS69_nav">[1]Sheet1!#REF!</definedName>
    <definedName name="UOBS69_redmp">[1]Sheet1!#REF!</definedName>
    <definedName name="UOBS69_se_redmp">[1]Sheet1!#REF!</definedName>
    <definedName name="UOBS69_sellp">[1]Sheet1!#REF!</definedName>
    <definedName name="UOBS69_sw_sellp">[1]Sheet1!#REF!</definedName>
    <definedName name="UOBS69_total">[1]Sheet1!#REF!</definedName>
    <definedName name="UOBSC361_chg">[1]Sheet1!#REF!</definedName>
    <definedName name="UOBSC361_nav">[1]Sheet1!#REF!</definedName>
    <definedName name="UOBSC361_redmp">[1]Sheet1!#REF!</definedName>
    <definedName name="UOBSC361_se_redmp">[1]Sheet1!#REF!</definedName>
    <definedName name="UOBSC361_sellp">[1]Sheet1!#REF!</definedName>
    <definedName name="UOBSC361_sw_sellp">[1]Sheet1!#REF!</definedName>
    <definedName name="UOBSC361_total">[1]Sheet1!#REF!</definedName>
    <definedName name="UOBSL50_1_chg">[1]Sheet1!#REF!</definedName>
    <definedName name="UOBSL50_1_nav">[1]Sheet1!#REF!</definedName>
    <definedName name="UOBSL50_1_redmp">[1]Sheet1!#REF!</definedName>
    <definedName name="UOBSL50_1_se_redmp">[1]Sheet1!#REF!</definedName>
    <definedName name="UOBSL50_1_sellp">[1]Sheet1!#REF!</definedName>
    <definedName name="UOBSL50_1_sw_sellp">[1]Sheet1!#REF!</definedName>
    <definedName name="UOBSL50_1_total">[1]Sheet1!#REF!</definedName>
    <definedName name="UOBSLFC_1_chg">[1]Sheet1!#REF!</definedName>
    <definedName name="UOBSLFC_1_nav">[1]Sheet1!#REF!</definedName>
    <definedName name="UOBSLFC_1_redmp">[1]Sheet1!#REF!</definedName>
    <definedName name="UOBSLFC_1_se_redmp">[1]Sheet1!#REF!</definedName>
    <definedName name="UOBSLFC_1_sellp">[1]Sheet1!#REF!</definedName>
    <definedName name="UOBSLFC_1_sw_sellp">[1]Sheet1!#REF!</definedName>
    <definedName name="UOBSLFC_1_total">[1]Sheet1!#REF!</definedName>
    <definedName name="UOBSLFC_2_chg">[1]Sheet1!#REF!</definedName>
    <definedName name="UOBSLFC_2_nav">[1]Sheet1!#REF!</definedName>
    <definedName name="UOBSLFC_2_redmp">[1]Sheet1!#REF!</definedName>
    <definedName name="UOBSLFC_2_se_redmp">[1]Sheet1!#REF!</definedName>
    <definedName name="UOBSLFC_2_sellp">[1]Sheet1!#REF!</definedName>
    <definedName name="UOBSLFC_2_sw_sellp">[1]Sheet1!#REF!</definedName>
    <definedName name="UOBSLFC_2_total">[1]Sheet1!#REF!</definedName>
    <definedName name="UOBSS_chg">[1]Sheet1!#REF!</definedName>
    <definedName name="UOBSS_nav">[1]Sheet1!#REF!</definedName>
    <definedName name="UOBSS_redmp">[1]Sheet1!#REF!</definedName>
    <definedName name="UOBSS_se_redmp">[1]Sheet1!#REF!</definedName>
    <definedName name="UOBSS_sellp">[1]Sheet1!#REF!</definedName>
    <definedName name="UOBSS_sw_sellp">[1]Sheet1!#REF!</definedName>
    <definedName name="UOBSS_total">[1]Sheet1!#REF!</definedName>
    <definedName name="WGB_chg">[1]Sheet1!#REF!</definedName>
    <definedName name="WGB_nav">[1]Sheet1!#REF!</definedName>
    <definedName name="WGB_redmp">[1]Sheet1!#REF!</definedName>
    <definedName name="WGB_se_redmp">[1]Sheet1!#REF!</definedName>
    <definedName name="WGB_sellp">[1]Sheet1!#REF!</definedName>
    <definedName name="WGB_sw_sellp">[1]Sheet1!#REF!</definedName>
    <definedName name="WGB_total">[1]Sheet1!#REF!</definedName>
    <definedName name="wtf_chg">[1]Sheet1!#REF!</definedName>
    <definedName name="wtf_nav">[1]Sheet1!#REF!</definedName>
    <definedName name="wtf_redmp">[1]Sheet1!#REF!</definedName>
    <definedName name="wtf_se_redmp">[1]Sheet1!#REF!</definedName>
    <definedName name="wtf_sellp">[1]Sheet1!#REF!</definedName>
    <definedName name="wtf_sw_sellp">[1]Sheet1!#REF!</definedName>
    <definedName name="wtf_total">[1]Sheet1!#REF!</definedName>
    <definedName name="WTF10_chg">[1]Sheet1!#REF!</definedName>
    <definedName name="WTF10_nav">[1]Sheet1!#REF!</definedName>
    <definedName name="WTF10_redmp">[1]Sheet1!#REF!</definedName>
    <definedName name="WTF10_se_redmp">[1]Sheet1!#REF!</definedName>
    <definedName name="WTF10_sellp">[1]Sheet1!#REF!</definedName>
    <definedName name="WTF10_sw_sellp">[1]Sheet1!#REF!</definedName>
    <definedName name="WTF10_total">[1]Sheet1!#REF!</definedName>
    <definedName name="WTF11_chg">[1]Sheet1!#REF!</definedName>
    <definedName name="WTF11_nav">[1]Sheet1!#REF!</definedName>
    <definedName name="WTF11_redmp">[1]Sheet1!#REF!</definedName>
    <definedName name="WTF11_se_redmp">[1]Sheet1!#REF!</definedName>
    <definedName name="WTF11_sellp">[1]Sheet1!#REF!</definedName>
    <definedName name="WTF11_sw_sellp">[1]Sheet1!#REF!</definedName>
    <definedName name="WTF11_total">[1]Sheet1!#REF!</definedName>
    <definedName name="WTF12_chg">[1]Sheet1!#REF!</definedName>
    <definedName name="WTF12_nav">[1]Sheet1!#REF!</definedName>
    <definedName name="WTF12_redmp">[1]Sheet1!#REF!</definedName>
    <definedName name="WTF12_se_redmp">[1]Sheet1!#REF!</definedName>
    <definedName name="WTF12_sellp">[1]Sheet1!#REF!</definedName>
    <definedName name="WTF12_sw_sellp">[1]Sheet1!#REF!</definedName>
    <definedName name="WTF12_total">[1]Sheet1!#REF!</definedName>
    <definedName name="wtf2_chg">[1]Sheet1!#REF!</definedName>
    <definedName name="wtf2_nav">[1]Sheet1!#REF!</definedName>
    <definedName name="wtf2_redmp">[1]Sheet1!#REF!</definedName>
    <definedName name="wtf2_se_redmp">[1]Sheet1!#REF!</definedName>
    <definedName name="wtf2_sellp">[1]Sheet1!#REF!</definedName>
    <definedName name="wtf2_sw_sellp">[1]Sheet1!#REF!</definedName>
    <definedName name="wtf2_total">[1]Sheet1!#REF!</definedName>
    <definedName name="WTF3_chg">[1]Sheet1!#REF!</definedName>
    <definedName name="WTF3_nav">[1]Sheet1!#REF!</definedName>
    <definedName name="WTF3_redmp">[1]Sheet1!#REF!</definedName>
    <definedName name="WTF3_se_redmp">[1]Sheet1!#REF!</definedName>
    <definedName name="WTF3_sellp">[1]Sheet1!#REF!</definedName>
    <definedName name="WTF3_sw_sellp">[1]Sheet1!#REF!</definedName>
    <definedName name="WTF3_total">[1]Sheet1!#REF!</definedName>
    <definedName name="WTF4_chg">[1]Sheet1!#REF!</definedName>
    <definedName name="WTF4_nav">[1]Sheet1!#REF!</definedName>
    <definedName name="WTF4_redmp">[1]Sheet1!#REF!</definedName>
    <definedName name="WTF4_se_redmp">[1]Sheet1!#REF!</definedName>
    <definedName name="WTF4_sellp">[1]Sheet1!#REF!</definedName>
    <definedName name="WTF4_sw_sellp">[1]Sheet1!#REF!</definedName>
    <definedName name="WTF4_total">[1]Sheet1!#REF!</definedName>
    <definedName name="wtf5_chg">[1]Sheet1!#REF!</definedName>
    <definedName name="wtf5_nav">[1]Sheet1!#REF!</definedName>
    <definedName name="wtf5_redmp">[1]Sheet1!#REF!</definedName>
    <definedName name="wtf5_se_redmp">[1]Sheet1!#REF!</definedName>
    <definedName name="wtf5_sellp">[1]Sheet1!#REF!</definedName>
    <definedName name="wtf5_sw_sellp">[1]Sheet1!#REF!</definedName>
    <definedName name="wtf5_total">[1]Sheet1!#REF!</definedName>
    <definedName name="WTF6_chg">[1]Sheet1!#REF!</definedName>
    <definedName name="WTF6_nav">[1]Sheet1!#REF!</definedName>
    <definedName name="WTF6_redmp">[1]Sheet1!#REF!</definedName>
    <definedName name="WTF6_se_redmp">[1]Sheet1!#REF!</definedName>
    <definedName name="WTF6_sellp">[1]Sheet1!#REF!</definedName>
    <definedName name="WTF6_sw_sellp">[1]Sheet1!#REF!</definedName>
    <definedName name="WTF6_total">[1]Sheet1!#REF!</definedName>
    <definedName name="wtf7_chg">[1]Sheet1!#REF!</definedName>
    <definedName name="wtf7_nav">[1]Sheet1!#REF!</definedName>
    <definedName name="wtf7_redmp">[1]Sheet1!#REF!</definedName>
    <definedName name="wtf7_se_redmp">[1]Sheet1!#REF!</definedName>
    <definedName name="wtf7_sellp">[1]Sheet1!#REF!</definedName>
    <definedName name="wtf7_sw_sellp">[1]Sheet1!#REF!</definedName>
    <definedName name="wtf7_total">[1]Sheet1!#REF!</definedName>
    <definedName name="WTF8_chg">[1]Sheet1!#REF!</definedName>
    <definedName name="WTF8_nav">[1]Sheet1!#REF!</definedName>
    <definedName name="WTF8_redmp">[1]Sheet1!#REF!</definedName>
    <definedName name="WTF8_se_redmp">[1]Sheet1!#REF!</definedName>
    <definedName name="WTF8_sellp">[1]Sheet1!#REF!</definedName>
    <definedName name="WTF8_sw_sellp">[1]Sheet1!#REF!</definedName>
    <definedName name="WTF8_total">[1]Sheet1!#REF!</definedName>
    <definedName name="WTF9_chg">[1]Sheet1!#REF!</definedName>
    <definedName name="WTF9_nav">[1]Sheet1!#REF!</definedName>
    <definedName name="WTF9_redmp">[1]Sheet1!#REF!</definedName>
    <definedName name="WTF9_se_redmp">[1]Sheet1!#REF!</definedName>
    <definedName name="WTF9_sellp">[1]Sheet1!#REF!</definedName>
    <definedName name="WTF9_sw_sellp">[1]Sheet1!#REF!</definedName>
    <definedName name="WTF9_total">[1]Sheet1!#REF!</definedName>
    <definedName name="WTP_chg">[1]Sheet1!#REF!</definedName>
    <definedName name="WTP_nav">[1]Sheet1!#REF!</definedName>
    <definedName name="WTP_redmp">[1]Sheet1!#REF!</definedName>
    <definedName name="WTP_se_redmp">[1]Sheet1!#REF!</definedName>
    <definedName name="WTP_sellp">[1]Sheet1!#REF!</definedName>
    <definedName name="WTP_sw_sellp">[1]Sheet1!#REF!</definedName>
    <definedName name="WTP_total">[1]Sheet1!#REF!</definedName>
    <definedName name="wtp2_chg">[1]Sheet1!#REF!</definedName>
    <definedName name="wtp2_nav">[1]Sheet1!#REF!</definedName>
    <definedName name="wtp2_redmp">[1]Sheet1!#REF!</definedName>
    <definedName name="wtp2_se_redmp">[1]Sheet1!#REF!</definedName>
    <definedName name="wtp2_sellp">[1]Sheet1!#REF!</definedName>
    <definedName name="wtp2_sw_sellp">[1]Sheet1!#REF!</definedName>
    <definedName name="wtp2_total">[1]Sheet1!#REF!</definedName>
    <definedName name="WTP3_chg">[1]Sheet1!#REF!</definedName>
    <definedName name="WTP3_nav">[1]Sheet1!#REF!</definedName>
    <definedName name="WTP3_redmp">[1]Sheet1!#REF!</definedName>
    <definedName name="WTP3_se_redmp">[1]Sheet1!#REF!</definedName>
    <definedName name="WTP3_sellp">[1]Sheet1!#REF!</definedName>
    <definedName name="WTP3_sw_sellp">[1]Sheet1!#REF!</definedName>
    <definedName name="WTP3_total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E114" i="1"/>
  <c r="E115" i="1"/>
  <c r="A3" i="6" l="1"/>
  <c r="F20" i="7"/>
  <c r="G12" i="7"/>
  <c r="E12" i="7"/>
  <c r="I12" i="7" s="1"/>
  <c r="G11" i="7"/>
  <c r="E11" i="7"/>
  <c r="I11" i="7" s="1"/>
  <c r="G10" i="7"/>
  <c r="E10" i="7"/>
  <c r="H9" i="7"/>
  <c r="F9" i="7"/>
  <c r="F13" i="7" s="1"/>
  <c r="D9" i="7"/>
  <c r="D13" i="7" s="1"/>
  <c r="C9" i="7"/>
  <c r="C13" i="7" s="1"/>
  <c r="B9" i="7"/>
  <c r="B13" i="7" s="1"/>
  <c r="G8" i="7"/>
  <c r="E8" i="7"/>
  <c r="I8" i="7" s="1"/>
  <c r="E7" i="7"/>
  <c r="G6" i="7"/>
  <c r="E6" i="7"/>
  <c r="I6" i="7" s="1"/>
  <c r="G5" i="7"/>
  <c r="E5" i="7"/>
  <c r="E4" i="7"/>
  <c r="I16" i="6"/>
  <c r="A1" i="6"/>
  <c r="A1" i="5"/>
  <c r="C39" i="4"/>
  <c r="C32" i="4" s="1"/>
  <c r="C38" i="4"/>
  <c r="C37" i="4"/>
  <c r="A1" i="4"/>
  <c r="A3" i="3"/>
  <c r="A1" i="3"/>
  <c r="E111" i="2"/>
  <c r="E110" i="2"/>
  <c r="H110" i="2" s="1"/>
  <c r="E109" i="2"/>
  <c r="E108" i="2"/>
  <c r="H108" i="2" s="1"/>
  <c r="I108" i="2" s="1"/>
  <c r="E107" i="2"/>
  <c r="H107" i="2" s="1"/>
  <c r="E104" i="2"/>
  <c r="H104" i="2" s="1"/>
  <c r="I104" i="2" s="1"/>
  <c r="E103" i="2"/>
  <c r="H103" i="2" s="1"/>
  <c r="I103" i="2" s="1"/>
  <c r="E102" i="2"/>
  <c r="H102" i="2" s="1"/>
  <c r="I102" i="2" s="1"/>
  <c r="E101" i="2"/>
  <c r="G100" i="2"/>
  <c r="E100" i="2"/>
  <c r="E99" i="2"/>
  <c r="H99" i="2" s="1"/>
  <c r="E98" i="2"/>
  <c r="H98" i="2" s="1"/>
  <c r="E97" i="2"/>
  <c r="H97" i="2" s="1"/>
  <c r="E96" i="2"/>
  <c r="E95" i="2"/>
  <c r="E94" i="2"/>
  <c r="E93" i="2"/>
  <c r="H93" i="2" s="1"/>
  <c r="I93" i="2" s="1"/>
  <c r="E92" i="2"/>
  <c r="H92" i="2" s="1"/>
  <c r="I92" i="2" s="1"/>
  <c r="E91" i="2"/>
  <c r="H91" i="2" s="1"/>
  <c r="I91" i="2" s="1"/>
  <c r="E89" i="2"/>
  <c r="H89" i="2" s="1"/>
  <c r="E88" i="2"/>
  <c r="H88" i="2" s="1"/>
  <c r="E87" i="2"/>
  <c r="E86" i="2"/>
  <c r="H86" i="2" s="1"/>
  <c r="I86" i="2" s="1"/>
  <c r="E85" i="2"/>
  <c r="E84" i="2"/>
  <c r="E83" i="2"/>
  <c r="H83" i="2" s="1"/>
  <c r="I81" i="2"/>
  <c r="E81" i="2"/>
  <c r="E80" i="2"/>
  <c r="H80" i="2" s="1"/>
  <c r="E79" i="2"/>
  <c r="H79" i="2" s="1"/>
  <c r="E78" i="2"/>
  <c r="H78" i="2" s="1"/>
  <c r="E76" i="2"/>
  <c r="E75" i="2"/>
  <c r="H75" i="2" s="1"/>
  <c r="E74" i="2"/>
  <c r="H74" i="2" s="1"/>
  <c r="E73" i="2"/>
  <c r="H73" i="2" s="1"/>
  <c r="E72" i="2"/>
  <c r="H72" i="2" s="1"/>
  <c r="E71" i="2"/>
  <c r="H71" i="2" s="1"/>
  <c r="E70" i="2"/>
  <c r="E69" i="2"/>
  <c r="E68" i="2"/>
  <c r="H68" i="2" s="1"/>
  <c r="E67" i="2"/>
  <c r="E66" i="2"/>
  <c r="E65" i="2"/>
  <c r="H65" i="2" s="1"/>
  <c r="E64" i="2"/>
  <c r="E63" i="2"/>
  <c r="E62" i="2"/>
  <c r="H62" i="2" s="1"/>
  <c r="E61" i="2"/>
  <c r="E60" i="2"/>
  <c r="H60" i="2" s="1"/>
  <c r="A57" i="2"/>
  <c r="A55" i="2"/>
  <c r="E51" i="2"/>
  <c r="E49" i="2"/>
  <c r="H49" i="2" s="1"/>
  <c r="F48" i="2"/>
  <c r="E48" i="2"/>
  <c r="H48" i="2" s="1"/>
  <c r="E47" i="2"/>
  <c r="H47" i="2" s="1"/>
  <c r="E46" i="2"/>
  <c r="H46" i="2" s="1"/>
  <c r="C46" i="2"/>
  <c r="E45" i="2"/>
  <c r="H45" i="2" s="1"/>
  <c r="E44" i="2"/>
  <c r="H44" i="2" s="1"/>
  <c r="E43" i="2"/>
  <c r="H43" i="2" s="1"/>
  <c r="E42" i="2"/>
  <c r="H42" i="2" s="1"/>
  <c r="E41" i="2"/>
  <c r="H41" i="2" s="1"/>
  <c r="E40" i="2"/>
  <c r="H40" i="2" s="1"/>
  <c r="E38" i="2"/>
  <c r="E37" i="2"/>
  <c r="E36" i="2"/>
  <c r="I35" i="2"/>
  <c r="E35" i="2"/>
  <c r="I34" i="2"/>
  <c r="E34" i="2"/>
  <c r="E33" i="2"/>
  <c r="E31" i="2"/>
  <c r="E30" i="2"/>
  <c r="E28" i="2"/>
  <c r="H28" i="2" s="1"/>
  <c r="E27" i="2"/>
  <c r="H27" i="2" s="1"/>
  <c r="I25" i="2"/>
  <c r="E25" i="2"/>
  <c r="E24" i="2"/>
  <c r="E22" i="2"/>
  <c r="H22" i="2" s="1"/>
  <c r="I22" i="2" s="1"/>
  <c r="E21" i="2"/>
  <c r="H21" i="2" s="1"/>
  <c r="I21" i="2" s="1"/>
  <c r="E20" i="2"/>
  <c r="H20" i="2" s="1"/>
  <c r="I20" i="2" s="1"/>
  <c r="E19" i="2"/>
  <c r="H19" i="2" s="1"/>
  <c r="E18" i="2"/>
  <c r="H18" i="2" s="1"/>
  <c r="E17" i="2"/>
  <c r="E16" i="2"/>
  <c r="E15" i="2"/>
  <c r="E14" i="2"/>
  <c r="H14" i="2" s="1"/>
  <c r="E13" i="2"/>
  <c r="H13" i="2" s="1"/>
  <c r="C13" i="2"/>
  <c r="E12" i="2"/>
  <c r="E11" i="2"/>
  <c r="E10" i="2"/>
  <c r="F9" i="2"/>
  <c r="E9" i="2"/>
  <c r="E8" i="2"/>
  <c r="H8" i="2" s="1"/>
  <c r="E6" i="2"/>
  <c r="A3" i="2"/>
  <c r="A1" i="2"/>
  <c r="E118" i="1"/>
  <c r="F116" i="1"/>
  <c r="E116" i="1"/>
  <c r="E103" i="1"/>
  <c r="F102" i="1"/>
  <c r="G102" i="1" s="1"/>
  <c r="F101" i="1"/>
  <c r="G101" i="1" s="1"/>
  <c r="F100" i="1"/>
  <c r="G100" i="1" s="1"/>
  <c r="F99" i="1"/>
  <c r="G99" i="1" s="1"/>
  <c r="E46" i="3" s="1"/>
  <c r="F98" i="1"/>
  <c r="F97" i="1"/>
  <c r="G97" i="1" s="1"/>
  <c r="F96" i="1"/>
  <c r="G96" i="1" s="1"/>
  <c r="F95" i="1"/>
  <c r="G95" i="1" s="1"/>
  <c r="F94" i="1"/>
  <c r="G94" i="1" s="1"/>
  <c r="E42" i="3" s="1"/>
  <c r="F93" i="1"/>
  <c r="G93" i="1" s="1"/>
  <c r="E41" i="3" s="1"/>
  <c r="F92" i="1"/>
  <c r="G92" i="1" s="1"/>
  <c r="E40" i="3" s="1"/>
  <c r="G94" i="2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E48" i="3" s="1"/>
  <c r="G87" i="2" s="1"/>
  <c r="F84" i="1"/>
  <c r="G84" i="1" s="1"/>
  <c r="F83" i="1"/>
  <c r="G83" i="1" s="1"/>
  <c r="D31" i="3" s="1"/>
  <c r="F82" i="1"/>
  <c r="G82" i="1" s="1"/>
  <c r="E29" i="3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F73" i="1"/>
  <c r="F72" i="1"/>
  <c r="G72" i="1" s="1"/>
  <c r="F71" i="1"/>
  <c r="G71" i="1" s="1"/>
  <c r="F70" i="1"/>
  <c r="G70" i="1" s="1"/>
  <c r="F69" i="1"/>
  <c r="G69" i="1" s="1"/>
  <c r="F68" i="1"/>
  <c r="G68" i="1" s="1"/>
  <c r="D25" i="3" s="1"/>
  <c r="F67" i="1"/>
  <c r="G67" i="1" s="1"/>
  <c r="D22" i="3" s="1"/>
  <c r="F66" i="1"/>
  <c r="G66" i="1" s="1"/>
  <c r="F65" i="1"/>
  <c r="G65" i="1" s="1"/>
  <c r="E20" i="3" s="1"/>
  <c r="G67" i="2" s="1"/>
  <c r="F64" i="1"/>
  <c r="G64" i="1" s="1"/>
  <c r="D16" i="3" s="1"/>
  <c r="F63" i="1"/>
  <c r="F62" i="1"/>
  <c r="G62" i="1" s="1"/>
  <c r="D6" i="3" s="1"/>
  <c r="F64" i="2" s="1"/>
  <c r="F61" i="1"/>
  <c r="G61" i="1" s="1"/>
  <c r="D13" i="3" s="1"/>
  <c r="F60" i="1"/>
  <c r="F59" i="1"/>
  <c r="F58" i="1"/>
  <c r="G58" i="1" s="1"/>
  <c r="F57" i="1"/>
  <c r="F50" i="1"/>
  <c r="F53" i="1" s="1"/>
  <c r="E50" i="1"/>
  <c r="B34" i="5" l="1"/>
  <c r="B22" i="5"/>
  <c r="B19" i="5"/>
  <c r="B12" i="5"/>
  <c r="B20" i="5"/>
  <c r="C31" i="4"/>
  <c r="I9" i="6" s="1"/>
  <c r="H87" i="2"/>
  <c r="I87" i="2" s="1"/>
  <c r="E9" i="7"/>
  <c r="E13" i="7" s="1"/>
  <c r="G9" i="7"/>
  <c r="G13" i="7" s="1"/>
  <c r="G15" i="7" s="1"/>
  <c r="F21" i="7"/>
  <c r="F24" i="7" s="1"/>
  <c r="D38" i="3"/>
  <c r="F31" i="2" s="1"/>
  <c r="H31" i="2" s="1"/>
  <c r="I31" i="2" s="1"/>
  <c r="G95" i="2"/>
  <c r="H95" i="2" s="1"/>
  <c r="G63" i="1"/>
  <c r="G98" i="1"/>
  <c r="E105" i="2"/>
  <c r="E113" i="2" s="1"/>
  <c r="I78" i="2"/>
  <c r="I28" i="2"/>
  <c r="E32" i="3"/>
  <c r="G16" i="2" s="1"/>
  <c r="H16" i="2" s="1"/>
  <c r="F85" i="2"/>
  <c r="H85" i="2" s="1"/>
  <c r="I107" i="2"/>
  <c r="E112" i="2"/>
  <c r="I10" i="6"/>
  <c r="F103" i="1"/>
  <c r="D28" i="3"/>
  <c r="F10" i="2" s="1"/>
  <c r="H10" i="2" s="1"/>
  <c r="G84" i="2"/>
  <c r="G96" i="2"/>
  <c r="H96" i="2" s="1"/>
  <c r="D39" i="3"/>
  <c r="F33" i="2" s="1"/>
  <c r="H33" i="2" s="1"/>
  <c r="I33" i="2" s="1"/>
  <c r="I89" i="2"/>
  <c r="H94" i="2"/>
  <c r="E7" i="3"/>
  <c r="G9" i="2" s="1"/>
  <c r="B24" i="7"/>
  <c r="G60" i="1"/>
  <c r="E26" i="3"/>
  <c r="G12" i="2" s="1"/>
  <c r="H12" i="2" s="1"/>
  <c r="F70" i="2"/>
  <c r="H70" i="2" s="1"/>
  <c r="G109" i="2"/>
  <c r="C30" i="4"/>
  <c r="I49" i="2"/>
  <c r="H64" i="2"/>
  <c r="H67" i="2"/>
  <c r="H100" i="2"/>
  <c r="F63" i="2"/>
  <c r="H63" i="2" s="1"/>
  <c r="E14" i="3"/>
  <c r="D37" i="3"/>
  <c r="F30" i="2" s="1"/>
  <c r="H30" i="2" s="1"/>
  <c r="I30" i="2" s="1"/>
  <c r="E23" i="3"/>
  <c r="F69" i="2"/>
  <c r="H69" i="2" s="1"/>
  <c r="G74" i="1"/>
  <c r="D34" i="3" s="1"/>
  <c r="G59" i="1"/>
  <c r="E17" i="3"/>
  <c r="F66" i="2"/>
  <c r="H66" i="2" s="1"/>
  <c r="G101" i="2"/>
  <c r="H101" i="2" s="1"/>
  <c r="D44" i="3"/>
  <c r="F36" i="2" s="1"/>
  <c r="H36" i="2" s="1"/>
  <c r="I36" i="2" s="1"/>
  <c r="E50" i="2"/>
  <c r="E53" i="2" s="1"/>
  <c r="D19" i="3"/>
  <c r="F11" i="2" s="1"/>
  <c r="H11" i="2" s="1"/>
  <c r="H6" i="2"/>
  <c r="H13" i="7"/>
  <c r="B14" i="5" l="1"/>
  <c r="B7" i="5"/>
  <c r="G105" i="2"/>
  <c r="H84" i="2"/>
  <c r="C24" i="4"/>
  <c r="C17" i="4"/>
  <c r="C12" i="4"/>
  <c r="C14" i="4"/>
  <c r="C13" i="4"/>
  <c r="I85" i="2"/>
  <c r="H16" i="7"/>
  <c r="I6" i="2"/>
  <c r="I101" i="2"/>
  <c r="G112" i="2"/>
  <c r="H109" i="2"/>
  <c r="D10" i="3"/>
  <c r="G103" i="1"/>
  <c r="H9" i="2"/>
  <c r="F50" i="2"/>
  <c r="F53" i="2" s="1"/>
  <c r="I8" i="6"/>
  <c r="F104" i="1"/>
  <c r="E35" i="3"/>
  <c r="G17" i="2" s="1"/>
  <c r="H17" i="2" s="1"/>
  <c r="F76" i="2"/>
  <c r="H76" i="2" s="1"/>
  <c r="B32" i="5"/>
  <c r="C25" i="4" l="1"/>
  <c r="B24" i="5"/>
  <c r="B27" i="5" s="1"/>
  <c r="B11" i="5"/>
  <c r="C6" i="4"/>
  <c r="G50" i="2"/>
  <c r="I19" i="2"/>
  <c r="I109" i="2"/>
  <c r="H50" i="2"/>
  <c r="E11" i="3"/>
  <c r="F61" i="2"/>
  <c r="C7" i="4" l="1"/>
  <c r="C9" i="4" s="1"/>
  <c r="C27" i="4" s="1"/>
  <c r="I50" i="2"/>
  <c r="F11" i="3"/>
  <c r="G51" i="2"/>
  <c r="I111" i="2"/>
  <c r="I112" i="2" s="1"/>
  <c r="F105" i="2"/>
  <c r="F113" i="2" s="1"/>
  <c r="H61" i="2"/>
  <c r="I76" i="2" l="1"/>
  <c r="H105" i="2"/>
  <c r="F111" i="2"/>
  <c r="H51" i="2"/>
  <c r="G53" i="2"/>
  <c r="G113" i="2" s="1"/>
  <c r="I7" i="6"/>
  <c r="I105" i="2" l="1"/>
  <c r="B6" i="5"/>
  <c r="B16" i="5" s="1"/>
  <c r="B29" i="5" s="1"/>
  <c r="I51" i="2"/>
  <c r="H53" i="2"/>
  <c r="F112" i="2"/>
  <c r="H111" i="2"/>
  <c r="H112" i="2" s="1"/>
  <c r="H113" i="2" l="1"/>
  <c r="C33" i="4"/>
  <c r="I53" i="2"/>
  <c r="I11" i="6" l="1"/>
  <c r="I12" i="6" s="1"/>
  <c r="I17" i="6" s="1"/>
  <c r="I19" i="6" s="1"/>
  <c r="I22" i="6" s="1"/>
  <c r="C42" i="4"/>
  <c r="C46" i="4" s="1"/>
  <c r="C34" i="4"/>
  <c r="C36" i="4" l="1"/>
  <c r="C40" i="4" l="1"/>
  <c r="B33" i="5" s="1"/>
  <c r="C47" i="4" l="1"/>
  <c r="B35" i="5"/>
  <c r="B36" i="5" l="1"/>
  <c r="B42" i="5"/>
  <c r="B44" i="5" s="1"/>
  <c r="B4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therdsak</author>
  </authors>
  <commentList>
    <comment ref="E114" authorId="0" shapeId="0" xr:uid="{6B74C3E6-2C21-4409-BF58-73B8AE6B30D3}">
      <text>
        <r>
          <rPr>
            <b/>
            <sz val="8"/>
            <color indexed="81"/>
            <rFont val="Tahoma"/>
            <family val="2"/>
          </rPr>
          <t>therdsak:</t>
        </r>
        <r>
          <rPr>
            <sz val="8"/>
            <color indexed="81"/>
            <rFont val="Tahoma"/>
            <family val="2"/>
          </rPr>
          <t xml:space="preserve">
40160900+gain 1st leg</t>
        </r>
      </text>
    </comment>
    <comment ref="E115" authorId="0" shapeId="0" xr:uid="{A2912B05-2B61-4365-BFAD-6CEC79C284BC}">
      <text>
        <r>
          <rPr>
            <b/>
            <sz val="8"/>
            <color indexed="81"/>
            <rFont val="Tahoma"/>
            <family val="2"/>
          </rPr>
          <t>therdsak:</t>
        </r>
        <r>
          <rPr>
            <sz val="8"/>
            <color indexed="81"/>
            <rFont val="Tahoma"/>
            <family val="2"/>
          </rPr>
          <t xml:space="preserve">
40150900+40150901+gain 1st leg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thanathorn</author>
  </authors>
  <commentList>
    <comment ref="C30" authorId="0" shapeId="0" xr:uid="{538B6D46-E2E8-4B5E-816C-9C0B7B542C1D}">
      <text>
        <r>
          <rPr>
            <b/>
            <sz val="8"/>
            <color indexed="81"/>
            <rFont val="MS Sans Serif"/>
            <charset val="222"/>
          </rPr>
          <t>OH:จะตรงกับ Gain(Loss) on trading security</t>
        </r>
        <r>
          <rPr>
            <sz val="8"/>
            <color indexed="81"/>
            <rFont val="MS Sans Serif"/>
            <charset val="222"/>
          </rPr>
          <t xml:space="preserve">
</t>
        </r>
      </text>
    </comment>
    <comment ref="C31" authorId="0" shapeId="0" xr:uid="{3F08DCC8-A3D0-4E7C-A84D-C929AADA053F}">
      <text>
        <r>
          <rPr>
            <b/>
            <sz val="8"/>
            <color indexed="81"/>
            <rFont val="MS Sans Serif"/>
            <charset val="222"/>
          </rPr>
          <t>OH:จะตรงกับ Gain(Loss) on trading security</t>
        </r>
        <r>
          <rPr>
            <sz val="8"/>
            <color indexed="81"/>
            <rFont val="MS Sans Serif"/>
            <charset val="222"/>
          </rPr>
          <t xml:space="preserve">
</t>
        </r>
      </text>
    </comment>
    <comment ref="C32" authorId="0" shapeId="0" xr:uid="{95BB3318-B459-4056-B44E-70EEA713EC66}">
      <text>
        <r>
          <rPr>
            <b/>
            <sz val="8"/>
            <color indexed="81"/>
            <rFont val="MS Sans Serif"/>
            <charset val="222"/>
          </rPr>
          <t>OH:จะตรงกับ Gain(Loss) on trading security</t>
        </r>
        <r>
          <rPr>
            <sz val="8"/>
            <color indexed="81"/>
            <rFont val="MS Sans Serif"/>
            <charset val="222"/>
          </rPr>
          <t xml:space="preserve">
</t>
        </r>
      </text>
    </comment>
    <comment ref="C33" authorId="0" shapeId="0" xr:uid="{A2391E80-A267-4122-9D9B-9A607BF516B6}">
      <text>
        <r>
          <rPr>
            <b/>
            <sz val="8"/>
            <color indexed="81"/>
            <rFont val="MS Sans Serif"/>
            <charset val="222"/>
          </rPr>
          <t>OH:จะตรงกับBalance Sheet</t>
        </r>
        <r>
          <rPr>
            <sz val="8"/>
            <color indexed="81"/>
            <rFont val="MS Sans Serif"/>
            <charset val="22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user_ktam6</author>
    <author>TOM</author>
  </authors>
  <commentList>
    <comment ref="B3" authorId="0" shapeId="0" xr:uid="{7903B49A-3142-437A-9044-751AE77E82DC}">
      <text>
        <r>
          <rPr>
            <sz val="8"/>
            <color indexed="81"/>
            <rFont val="MS Sans Serif"/>
            <charset val="222"/>
          </rPr>
          <t xml:space="preserve">เก็บจาก: Transaction listing ช่อง total cost
</t>
        </r>
      </text>
    </comment>
    <comment ref="F3" authorId="0" shapeId="0" xr:uid="{EB855143-A53D-4E5C-9280-21E84E69FBDB}">
      <text>
        <r>
          <rPr>
            <sz val="8"/>
            <color indexed="81"/>
            <rFont val="MS Sans Serif"/>
            <charset val="222"/>
          </rPr>
          <t xml:space="preserve">เก็บจากช่อง Proceeds
</t>
        </r>
      </text>
    </comment>
    <comment ref="G13" authorId="0" shapeId="0" xr:uid="{9FE35625-1148-4BD7-A43B-C60EAA131BAA}">
      <text>
        <r>
          <rPr>
            <sz val="8"/>
            <color indexed="81"/>
            <rFont val="MS Sans Serif"/>
            <charset val="222"/>
          </rPr>
          <t xml:space="preserve">gain/loss ต้องตรงกับ งบกำไรขาดทุน
</t>
        </r>
      </text>
    </comment>
    <comment ref="A16" authorId="0" shapeId="0" xr:uid="{FDE4679B-3526-476C-89AC-A85764ED174C}">
      <text>
        <r>
          <rPr>
            <sz val="8"/>
            <color indexed="81"/>
            <rFont val="MS Sans Serif"/>
            <charset val="222"/>
          </rPr>
          <t xml:space="preserve">ดูจาก financial report หรือ trial balance ก็ได้ (หมวด 4)
</t>
        </r>
      </text>
    </comment>
    <comment ref="F20" authorId="0" shapeId="0" xr:uid="{B6E5ADC2-8602-409C-A8B8-B74FF3A51AF5}">
      <text>
        <r>
          <rPr>
            <sz val="8"/>
            <color indexed="81"/>
            <rFont val="MS Sans Serif"/>
            <charset val="222"/>
          </rPr>
          <t xml:space="preserve">ส่วนเกินมูลค่าหุ้นกู้และพันธบัตรตัดจำหน่าย
</t>
        </r>
      </text>
    </comment>
    <comment ref="F21" authorId="0" shapeId="0" xr:uid="{406E0F56-16FA-4B27-9D9E-9E4F72E73522}">
      <text>
        <r>
          <rPr>
            <sz val="8"/>
            <color indexed="81"/>
            <rFont val="MS Sans Serif"/>
            <charset val="222"/>
          </rPr>
          <t xml:space="preserve">sale + maturity
</t>
        </r>
      </text>
    </comment>
    <comment ref="F22" authorId="1" shapeId="0" xr:uid="{B2597D8D-F026-499B-A573-88339E2BAB5F}">
      <text>
        <r>
          <rPr>
            <b/>
            <sz val="8"/>
            <color indexed="81"/>
            <rFont val="MS Sans Serif"/>
            <charset val="222"/>
          </rPr>
          <t>TOM:</t>
        </r>
        <r>
          <rPr>
            <sz val="8"/>
            <color indexed="81"/>
            <rFont val="MS Sans Serif"/>
            <charset val="222"/>
          </rPr>
          <t xml:space="preserve">
VNG057A,PS069A
</t>
        </r>
      </text>
    </comment>
    <comment ref="F24" authorId="0" shapeId="0" xr:uid="{FB342B7B-AE64-4E06-A065-F7E2806B73E4}">
      <text>
        <r>
          <rPr>
            <sz val="8"/>
            <color indexed="81"/>
            <rFont val="MS Sans Serif"/>
            <charset val="222"/>
          </rPr>
          <t xml:space="preserve">การจำหน่ายเงินลงทุน ปี 2546
</t>
        </r>
      </text>
    </comment>
  </commentList>
</comments>
</file>

<file path=xl/sharedStrings.xml><?xml version="1.0" encoding="utf-8"?>
<sst xmlns="http://schemas.openxmlformats.org/spreadsheetml/2006/main" count="531" uniqueCount="264">
  <si>
    <t>งบทดลอง</t>
  </si>
  <si>
    <t>REPORT</t>
  </si>
  <si>
    <t>INCOME ACCOUNTS</t>
  </si>
  <si>
    <t>ก่อนปรับปรุง</t>
  </si>
  <si>
    <t>หลังปรับปรุง</t>
  </si>
  <si>
    <t>DIVIDEND INCOME</t>
  </si>
  <si>
    <t>INTEREST INCOME</t>
  </si>
  <si>
    <t>DEBENTURE COUPON INCOME</t>
  </si>
  <si>
    <t>DEBENTURE DISCOUNT INCOME</t>
  </si>
  <si>
    <t>BOND COUPON INCOME</t>
  </si>
  <si>
    <t>BOND DISCOUNT INCOME</t>
  </si>
  <si>
    <t>B/E DISCOUNT INCOME</t>
  </si>
  <si>
    <t>B/E COUPON INCOME</t>
  </si>
  <si>
    <t>TREASURY BILL DISCOUNT INCOME</t>
  </si>
  <si>
    <t>INTEREST INCOME-REPURCHASE</t>
  </si>
  <si>
    <t>INTEREST INCOME-P/N</t>
  </si>
  <si>
    <t>P/N DISCOUNT INCOME</t>
  </si>
  <si>
    <t>INTEREST INCOME-SA FOR OPERATE</t>
  </si>
  <si>
    <t>INVESTMENT INCOME SA FOR INVES</t>
  </si>
  <si>
    <t>GAIN (LOSS) ON TRADING SECURITY</t>
  </si>
  <si>
    <t>GAIN (LOSS) ON TRADING FX</t>
  </si>
  <si>
    <t>INCOME FROM SECURITIES LOANED</t>
  </si>
  <si>
    <t>P/L ON FOREIGN EXCHANGE</t>
  </si>
  <si>
    <t>P/L FX SETTLEMENT</t>
  </si>
  <si>
    <t>P/L FX VALUATION</t>
  </si>
  <si>
    <t>OTHER INCOME</t>
  </si>
  <si>
    <t>P/L SUSPEND ACCOUNT</t>
  </si>
  <si>
    <t>EXPENSES</t>
  </si>
  <si>
    <t>MANAGEMENT FEE</t>
  </si>
  <si>
    <t>TRUSTEE FEE</t>
  </si>
  <si>
    <t>PROFESSIONAL FEE</t>
  </si>
  <si>
    <t>REGISTRAR FEE</t>
  </si>
  <si>
    <t>ADVISOR FEE</t>
  </si>
  <si>
    <t>COORDINATING FEE</t>
  </si>
  <si>
    <t>AUDIT FEE</t>
  </si>
  <si>
    <t>LAGAL FEE</t>
  </si>
  <si>
    <t>INTEREST EXPENSES</t>
  </si>
  <si>
    <t>OTHER OPERATING EXPENSES</t>
  </si>
  <si>
    <t>POSTAGE &amp; DUTY STAMPS</t>
  </si>
  <si>
    <t>PRINTING</t>
  </si>
  <si>
    <t>PROSPECTUS</t>
  </si>
  <si>
    <t>SEC REGISTER FEE</t>
  </si>
  <si>
    <t>ADVERTISING</t>
  </si>
  <si>
    <t>NEWS LETTER</t>
  </si>
  <si>
    <t>NAV ANNOUNCEMENT</t>
  </si>
  <si>
    <t>WITHHOLDING TAX15%</t>
  </si>
  <si>
    <t>PROJECT AMENDMENT</t>
  </si>
  <si>
    <t>OTHER EXPENSES</t>
  </si>
  <si>
    <t>BANK CHARGE</t>
  </si>
  <si>
    <t>PROFIT (LOSS) FOR THE YEAR</t>
  </si>
  <si>
    <t>UNREALIZE PROFIT</t>
  </si>
  <si>
    <t xml:space="preserve"> </t>
  </si>
  <si>
    <t>ASSETS</t>
  </si>
  <si>
    <t>ปรับปรุง</t>
  </si>
  <si>
    <t>INVESTMENTS IN SECURITIES</t>
  </si>
  <si>
    <t>EQUITIES</t>
  </si>
  <si>
    <t>REVALUATION-EQUITIES</t>
  </si>
  <si>
    <t>DEBENTURE-FACE VALUE</t>
  </si>
  <si>
    <t>REVALUATION-DEBENTURE</t>
  </si>
  <si>
    <t>DEBENTURE-DISCOUNT/PREMIUM</t>
  </si>
  <si>
    <t>BOND</t>
  </si>
  <si>
    <t>REVALUATION-BOND</t>
  </si>
  <si>
    <t>BOND-DISCOUNT/PREMIUM</t>
  </si>
  <si>
    <t>BILL OF EXCHANGE-FACE VALUE</t>
  </si>
  <si>
    <t>REVALUATION-BILL OF EXCHANGE</t>
  </si>
  <si>
    <t>BILL OF EXCHANGE-DISCOUNT</t>
  </si>
  <si>
    <t>TREASURY BILL-FACE VALUE</t>
  </si>
  <si>
    <t>TREASURY BILL-DISCOUNT</t>
  </si>
  <si>
    <t>SEC.PUR.UNDER AGREEMENT RESELL</t>
  </si>
  <si>
    <t>PROMISSORY NOTE-FACE VALUE</t>
  </si>
  <si>
    <t>REVALUATION-PROMISSORY NOTE</t>
  </si>
  <si>
    <t>PROMISSORY NOTE-DISCOUNT</t>
  </si>
  <si>
    <t>CASH AT BANK</t>
  </si>
  <si>
    <t>SAVING ACCOUNT FOR OPERATE</t>
  </si>
  <si>
    <t>SAVING ACCOUNT FOR INVESTMENTS</t>
  </si>
  <si>
    <t>CURRENT ACCOUNT</t>
  </si>
  <si>
    <t>COLLATERAL FOR SECURITIES LOAN</t>
  </si>
  <si>
    <t>ACCOUNT RECEIVABLES</t>
  </si>
  <si>
    <t>DIVIDEND RECEIVABLES</t>
  </si>
  <si>
    <t>INTEREST RECEIVABLE-SETTLEMENT+Entitle</t>
  </si>
  <si>
    <t>INTEREST RECEIVABLES-INVESTMENT&amp;P/N</t>
  </si>
  <si>
    <t>RECEIVABLE FROM INVMNT.SEC.SOL</t>
  </si>
  <si>
    <t>PREPAID &amp; DEFERED CHARGES</t>
  </si>
  <si>
    <t>IPO.CASH ADVANCE ACCOUNTS</t>
  </si>
  <si>
    <t>B/S SUSPEND ACCOUNTS</t>
  </si>
  <si>
    <t>LIABILITIES</t>
  </si>
  <si>
    <t>A/P-PAYMEN FOR SWAP CONRACT</t>
  </si>
  <si>
    <t>PAYABLE FROM INVMNT SEC. PUR.</t>
  </si>
  <si>
    <t>ALLOW.UNREAL.P/L-MTM-SWAP</t>
  </si>
  <si>
    <t>ACCRUED MANAGEMENT FEE</t>
  </si>
  <si>
    <t>ACCRUED TRUSTEE FEE</t>
  </si>
  <si>
    <t>ACCRUED REGISTRAR FEE</t>
  </si>
  <si>
    <t>ACCRUED ADVISOR FEE</t>
  </si>
  <si>
    <t>ACCRUED COORDINATING FEE</t>
  </si>
  <si>
    <t>ACCRUED WITHHOLDING TAX</t>
  </si>
  <si>
    <t>ACCRUED AUDIT FEE</t>
  </si>
  <si>
    <t>OTHER ACCRUED EXPENSES</t>
  </si>
  <si>
    <t>DIVIDEND PAYABLE</t>
  </si>
  <si>
    <t>DISTRIBUTION PAYABLE</t>
  </si>
  <si>
    <t>SUBSCRIPTION RECEIVE IN ADVANC</t>
  </si>
  <si>
    <t>NET ASSETS</t>
  </si>
  <si>
    <t>UNIT HOLDER'S EQUITY</t>
  </si>
  <si>
    <t>CAPITAL</t>
  </si>
  <si>
    <t>EQUALIZATION ACCOUNTS</t>
  </si>
  <si>
    <t>REALIZE PROFIT</t>
  </si>
  <si>
    <t>DIVIDEND PAYMENT</t>
  </si>
  <si>
    <t>UNREALIZE PROFIT/LOSS-MTM-DF</t>
  </si>
  <si>
    <t>UNREALIZE PROFIT- B/F(31/12/2003)</t>
  </si>
  <si>
    <t>UNREALIZE PROFIT- B/F-FX</t>
  </si>
  <si>
    <t>UNREALIZE PROFIT- B/F-เงินลงทุน</t>
  </si>
  <si>
    <t>UNREALIZE PROFIT- THE LAST OF PERIOD</t>
  </si>
  <si>
    <t>UNREALIZE PROFIT- THE LAST OF PERIOD (FX LOSSES)</t>
  </si>
  <si>
    <t>UNREALIZE PROFIT-THE ENDING OF  PERIOD</t>
  </si>
  <si>
    <t xml:space="preserve">DR. </t>
  </si>
  <si>
    <t>CR.</t>
  </si>
  <si>
    <t>NCD-FACE VALUE</t>
  </si>
  <si>
    <t>NCD-DISCOUNT</t>
  </si>
  <si>
    <t>INTEREST RECEIVABLE-INVESTMENT</t>
  </si>
  <si>
    <t>INTEREST RECEIVABLES-S/A&amp;P/N</t>
  </si>
  <si>
    <t>PAYABLE SWAP CONTRACT</t>
  </si>
  <si>
    <t>ALLOW.UNREAL.P/L MTM SWAP</t>
  </si>
  <si>
    <t>รายการปรับปรุง</t>
  </si>
  <si>
    <t xml:space="preserve">รายการ </t>
  </si>
  <si>
    <t>A/C CODE</t>
  </si>
  <si>
    <t>DR.</t>
  </si>
  <si>
    <t>DR. DEB. DISCOUNT/PREMIUM</t>
  </si>
  <si>
    <t xml:space="preserve">   CR. DEB. DISCOUNT INCOME</t>
  </si>
  <si>
    <t>DR. REVALUATION - EQUITY</t>
  </si>
  <si>
    <t xml:space="preserve">   CR. UNREALIZE PROFIT</t>
  </si>
  <si>
    <t>DR. REVALUATION - DEBENTURE</t>
  </si>
  <si>
    <t>DR. REVALUATION - BOND</t>
  </si>
  <si>
    <t xml:space="preserve">DR. BOND DISCOUNT INCOME </t>
  </si>
  <si>
    <t xml:space="preserve">   CR. BOND - DISCOUNT/PREMIUM</t>
  </si>
  <si>
    <t>DR. REVALUATION - B/E</t>
  </si>
  <si>
    <t xml:space="preserve">DR. BILL OF EXCHANGE - DISCOUNT </t>
  </si>
  <si>
    <t xml:space="preserve">   CR. B/E DISCOUNT INCOME</t>
  </si>
  <si>
    <t>DR. BOND COUPON INCOME</t>
  </si>
  <si>
    <t xml:space="preserve">   CR. INTEREST RECEIVABLE - INV</t>
  </si>
  <si>
    <t>DR. INTEREST RECEIVABLE - S/A &amp; P/N</t>
  </si>
  <si>
    <t xml:space="preserve">   CR. INTEREST INCOME - SA FOR OPERATE</t>
  </si>
  <si>
    <t xml:space="preserve">DR. P/N - DISCOUNT </t>
  </si>
  <si>
    <t xml:space="preserve">   CR. P/N DISCOUNT INCOME</t>
  </si>
  <si>
    <t>DR. MANAGEMENT FEE</t>
  </si>
  <si>
    <t>DR. TRUSTEE FEE</t>
  </si>
  <si>
    <t>DR. REGISTRAR FEE</t>
  </si>
  <si>
    <t xml:space="preserve">    CR. ACCRUED MANAGEMENT FEE</t>
  </si>
  <si>
    <t xml:space="preserve">     CR. ACCRUED TRUSTEE FEE</t>
  </si>
  <si>
    <t xml:space="preserve">     CR. ACCRUED REGISTRAR FEE</t>
  </si>
  <si>
    <t>DR.  AUDIT FEE</t>
  </si>
  <si>
    <t>DR. OTHER  EXPENSES</t>
  </si>
  <si>
    <t xml:space="preserve">      CR. OTHER ACCRUED EXPENSES</t>
  </si>
  <si>
    <t xml:space="preserve">      CR.  ACCRUED AUDIT FEE</t>
  </si>
  <si>
    <t xml:space="preserve">       CR. PREPAID &amp; DEFERED CHARGES</t>
  </si>
  <si>
    <t>งบกำไรขาดทุนเบ็ดเสร็จ</t>
  </si>
  <si>
    <t>รายได้จากการลงทุน</t>
  </si>
  <si>
    <t>รายได้เงินปันผล</t>
  </si>
  <si>
    <t>รายได้ดอกเบี้ย</t>
  </si>
  <si>
    <t>รายได้อื่น</t>
  </si>
  <si>
    <t>รายได้ทั้งสิ้น</t>
  </si>
  <si>
    <t>ค่าใช้จ่าย</t>
  </si>
  <si>
    <t>ค่าธรรมเนียมการจัดการ</t>
  </si>
  <si>
    <t>ค่าธรรมเนียมผู้ดูแลผลประโยชน์</t>
  </si>
  <si>
    <t>ค่าธรรมเนียมนายทะเบียน</t>
  </si>
  <si>
    <t>ค่าธรรมเนียมวิชาชีพ</t>
  </si>
  <si>
    <t xml:space="preserve">     ค่าธรรมเนียมที่ปรึกษาการลงทุน</t>
  </si>
  <si>
    <t xml:space="preserve">     ค่าธรรมเนียมการสอบบัญชี</t>
  </si>
  <si>
    <t xml:space="preserve">     ค่าธรรมเนียมทนายความในการฟ้องคดี</t>
  </si>
  <si>
    <t>ดอกเบี้ยจ่าย</t>
  </si>
  <si>
    <t>ค่าใช้จ่ายในการขายและรับคืนหรือรับซื้อคืนหน่วยลงทุน</t>
  </si>
  <si>
    <t>ค่าใช้จ่ายในการขายส่วนได้เสียและต้นทุนบริการผู้ถือส่วนได้เสีย</t>
  </si>
  <si>
    <t xml:space="preserve">     ที่ผู้รับเป็นบุคคลหรือกิจการที่เกี่ยวข้องกัน</t>
  </si>
  <si>
    <t>รายได้เงินปันผลที่ต้องจ่ายในการขายหลักทรัพย์ที่ไม่ได้ครอบครอง</t>
  </si>
  <si>
    <t>ค่าใช้จ่ายในการดำเนินโครงการ</t>
  </si>
  <si>
    <t>ค่าใช้จ่ายทั้งสิ้น</t>
  </si>
  <si>
    <t>รายได้จากการลงทุนสุทธิ</t>
  </si>
  <si>
    <t>รายการกำไรหรือขาดทุนสุทธิจากเงินลงทุน</t>
  </si>
  <si>
    <t xml:space="preserve">     รายการกำไรหรือขาดทุนสุทธิที่เกิดขึ้นทั้งสิ้น</t>
  </si>
  <si>
    <t xml:space="preserve">     รายการกำไรหรือขาดทุนสุทธิที่เกิดขึ้นทั้งสิ้น (จากอัตราแลกเปลี่ยน)</t>
  </si>
  <si>
    <t xml:space="preserve">     กำไรหรือขาดทุนที่ยังไม่เกิดขึ้นจากอัตราแลกเปลี่ยน</t>
  </si>
  <si>
    <t xml:space="preserve">     รายการกำไรหรือขาดทุนสุทธิที่ยังไม่เกิดขึ้นจากเงินลงทุนทั้งสิ้น (ระหว่างปี)</t>
  </si>
  <si>
    <t xml:space="preserve">     รวมรายการกำไรหรือขาดทุนจากการลงทุนที่เกิดขึ้นและที่ยังไม่เกิดขึ้น</t>
  </si>
  <si>
    <t>การเพิ่มขึ้นในสินทรัพย์สุทธิจากการดำเนินงานก่อนหักเงินปันผลจ่าย</t>
  </si>
  <si>
    <t>บวก กำไรสะสมงวดก่อน(ที่เกิดจริง)</t>
  </si>
  <si>
    <t>บวก กำไรสะสมงวดก่อน(ที่ยังไม่เกิดจริง)-เงินลงทุน</t>
  </si>
  <si>
    <t>บวก กำไรสะสมงวดก่อน(ที่ยังไม่เกิดจริง)-อัตราแลกเปลี่ยน</t>
  </si>
  <si>
    <t>การเพิ่มขึ้นในสินทรัพย์สุทธิจากการดำเนินงานหลังหักเงินปันผลจ่าย</t>
  </si>
  <si>
    <t>รายการกำไรหรือขาดทุนสุทธิที่ยังไม่เกิดขึ้นทั้งสิ้น</t>
  </si>
  <si>
    <t>หมายเหตุประกอบงบการเงินเป็นส่วนหนึ่งของงบการเงินนี้</t>
  </si>
  <si>
    <t>สินทรัพย์</t>
  </si>
  <si>
    <r>
      <t>เงินลงทุนตามราคายุติธรรม (</t>
    </r>
    <r>
      <rPr>
        <sz val="12"/>
        <rFont val="Cordia New"/>
        <family val="2"/>
      </rPr>
      <t>ราคาทุน  บาท</t>
    </r>
    <r>
      <rPr>
        <sz val="14"/>
        <rFont val="Cordia New"/>
        <family val="2"/>
      </rPr>
      <t>)</t>
    </r>
  </si>
  <si>
    <t>เงินสดและเงินฝากธนาคาร</t>
  </si>
  <si>
    <t>เงินมัดจำเพื่อขายหลักทรัพย์ที่ไม่ได้ครอบครอง</t>
  </si>
  <si>
    <t>หลักประกันสำหรับการให้ยืมหลักทรัพย์</t>
  </si>
  <si>
    <t>ลูกหนี้</t>
  </si>
  <si>
    <t xml:space="preserve">     จากเงินปันผลและดอกเบี้ย</t>
  </si>
  <si>
    <t xml:space="preserve">     จากการขายเงินลงทุน</t>
  </si>
  <si>
    <t xml:space="preserve">     จากการขายหน่วยลงทุน</t>
  </si>
  <si>
    <t xml:space="preserve">     ค่าใช้จ่ายรอการตัดบัญชี</t>
  </si>
  <si>
    <t>สินทรัพย์อื่น</t>
  </si>
  <si>
    <t>รวมสินทรัพย์</t>
  </si>
  <si>
    <t>หนี้สิน</t>
  </si>
  <si>
    <t>ปรับมูลค่าเงินที่ต้องจ่ายสัญญาขายเงินตราต่างประเทศล่วงหน้า</t>
  </si>
  <si>
    <t>เงินที่ต้องจ่ายตามสัญญาขายเงินตราต่างประเทศล่วงหน้า</t>
  </si>
  <si>
    <t>เจ้าหนี้</t>
  </si>
  <si>
    <t xml:space="preserve">     จากการซื้อเงินลงทุน</t>
  </si>
  <si>
    <t xml:space="preserve">     จากการรับคืนหรือรับซื้อคืนหน่วยลงทุน</t>
  </si>
  <si>
    <t>ค่าใช้จ่ายค้างจ่าย</t>
  </si>
  <si>
    <t>เจ้าหนี้จากการแบ่งปันส่วนทุน</t>
  </si>
  <si>
    <t>หนี้สินอื่น</t>
  </si>
  <si>
    <t>หนี้สินรวม</t>
  </si>
  <si>
    <t>สินทรัพย์สุทธิ</t>
  </si>
  <si>
    <t>สินทรัพย์สุทธิ :</t>
  </si>
  <si>
    <t>ทุนที่ได้รับจากผู้ถือหน่วยลงทุน</t>
  </si>
  <si>
    <t>กำไรสะสม</t>
  </si>
  <si>
    <t>บัญชีปรับสมดุลย์</t>
  </si>
  <si>
    <t xml:space="preserve">สินทรัพย์สุทธิ </t>
  </si>
  <si>
    <t>จำนวนหน่วยลงทุนที่ออกจำหน่ายแล้วทั้งหมด(หน่วย)</t>
  </si>
  <si>
    <t>สินทรัพย์สุทธิต่อหน่วยลงทุน (บาท)</t>
  </si>
  <si>
    <t>งบแสดงการเปลี่ยนแปลงสินทรัพย์สุทธิ</t>
  </si>
  <si>
    <t>บาท</t>
  </si>
  <si>
    <t>การเพิ่มขึ้นในสินทรัพย์สุทธิจากการดำเนินงานในระหว่างงวด</t>
  </si>
  <si>
    <t>รายได้สุทธิจากการลงทุน</t>
  </si>
  <si>
    <t>รายการกำไรสุทธิที่เกิดขึ้นจากเงินลงทุน</t>
  </si>
  <si>
    <t>กำไรจากอัตราแลกเปลี่ยน</t>
  </si>
  <si>
    <t>รายการกำไร(ขาดทุน)ที่ยังไม่เกิดขึ้นจากอัตราแลกเปลี่ยน</t>
  </si>
  <si>
    <t>รายการกำไร(ขาดทุน)สุทธิที่ยังไม่เกิดขึ้นจากเงินลงทุน</t>
  </si>
  <si>
    <t>การเพิ่มขึ้นสุทธิของสินทรัพย์สุทธิที่เกิดจากการดำเนินงาน</t>
  </si>
  <si>
    <t>การเพิ่มขึ้นของทุนที่ได้รับจากผู้ถือหน่วยลงทุน</t>
  </si>
  <si>
    <t>การแบ่งปันรายได้และกำไรจากการลงทุนให้ผู้ถือหน่วยลงทุน</t>
  </si>
  <si>
    <t>การเพิ่มขึ้นของสินทรัพย์สุทธิระหว่างงวด</t>
  </si>
  <si>
    <t>สินทรัพย์สุทธิต้นงวด</t>
  </si>
  <si>
    <t>สินทรัพย์สุทธิปลายงวด</t>
  </si>
  <si>
    <t>ต่าง</t>
  </si>
  <si>
    <t>transaction listing report  :  ที่เป็น Sale ให้ Print 2 ชุด คือชุด Amortise และ ชุด Cost</t>
  </si>
  <si>
    <t>ใช้ Report cost (sale)</t>
  </si>
  <si>
    <t>ใช้ Report amort. (sale)</t>
  </si>
  <si>
    <t>amort - principal cost</t>
  </si>
  <si>
    <t>sale - amort.cost</t>
  </si>
  <si>
    <t>PURCHASE</t>
  </si>
  <si>
    <t>PRINCIPAL COST</t>
  </si>
  <si>
    <t>AMORT.COST</t>
  </si>
  <si>
    <t>DISC./PREM.</t>
  </si>
  <si>
    <t>SALE</t>
  </si>
  <si>
    <t>GAIN</t>
  </si>
  <si>
    <t>maturity</t>
  </si>
  <si>
    <t>net</t>
  </si>
  <si>
    <t>WARRANTS</t>
  </si>
  <si>
    <t>DEBENTURES</t>
  </si>
  <si>
    <t>DEBENTURES:PART.REDEMP</t>
  </si>
  <si>
    <t>TOTAL</t>
  </si>
  <si>
    <t>P/N</t>
  </si>
  <si>
    <t>B/E</t>
  </si>
  <si>
    <t>FROM MATURITY</t>
  </si>
  <si>
    <t xml:space="preserve">REALIZED GAIN FROM INVESTMENT </t>
  </si>
  <si>
    <t>DISCOUNT INCOME :</t>
  </si>
  <si>
    <t>+ลด  FACE (ทยอยคืนเงินต้น)</t>
  </si>
  <si>
    <t>AUDITOR :</t>
  </si>
  <si>
    <t>(ผลต่างระหว่างเรากับ AUDITOR)</t>
  </si>
  <si>
    <t>P/N DISCOUNT INCOME - CDNCD-FIF</t>
  </si>
  <si>
    <t>งบแสดงฐานะการเงิน</t>
  </si>
  <si>
    <t>สำหรับปีรอบระยะเวลาบัญชีตั้งแต่วันที่ 1 พฤศจิกายน 2566 ถึงวันที่ 9 พฤษภาคม 2567</t>
  </si>
  <si>
    <t>กองทุนเปิดกรุงไทย ธนทรัพย์ 55 ห้ามขายผู้ลงทุนรายย่อย</t>
  </si>
  <si>
    <t>KSUP55</t>
  </si>
  <si>
    <t>KTSUPAI55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</si>
</sst>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_-;\-* #,##0.00_-;_-* &quot;-&quot;??_-;_-@_-"/>
    <numFmt numFmtId="165" formatCode="d\ ดดดด\ bbbb"/>
    <numFmt numFmtId="166" formatCode="#,##0.00;[Red]\(#,##0.00\)"/>
    <numFmt numFmtId="167" formatCode="_-* #,##0.0_-;\-* #,##0.0_-;_-* &quot;-&quot;??_-;_-@_-"/>
    <numFmt numFmtId="168" formatCode="#,##0;[Red]\(#,##0\)"/>
    <numFmt numFmtId="169" formatCode="#,##0.0000"/>
    <numFmt numFmtId="170" formatCode="#,##0.00000"/>
    <numFmt numFmtId="171" formatCode="0.0000"/>
    <numFmt numFmtId="172" formatCode="#,##0.0000;[Red]\(#,##0.0000\)"/>
    <numFmt numFmtId="173" formatCode="_-* #,##0.0000_-;\-* #,##0.0000_-;_-* &quot;-&quot;??_-;_-@_-"/>
    <numFmt numFmtId="174" formatCode="#,##0.0_);[Red]\(#,##0.0\)"/>
    <numFmt numFmtId="175" formatCode="#,##0.0000_);[Red]\(#,##0.0000\)"/>
    <numFmt numFmtId="176" formatCode="#,##0.000;[Red]\-#,##0.000"/>
    <numFmt numFmtId="177" formatCode="#,##0.0000;[Red]\-#,##0.0000"/>
    <numFmt numFmtId="178" formatCode="0.00000"/>
    <numFmt numFmtId="179" formatCode="0.000000"/>
    <numFmt numFmtId="180" formatCode="0.0%"/>
    <numFmt numFmtId="181" formatCode="0.000%"/>
    <numFmt numFmtId="182" formatCode="0.000000%"/>
  </numFmts>
  <fonts count="32" x14ac:knownFonts="1">
    <font>
      <sz val="14"/>
      <name val="Cordia New"/>
      <charset val="222"/>
    </font>
    <font>
      <sz val="14"/>
      <name val="Cordia New"/>
      <family val="2"/>
    </font>
    <font>
      <sz val="14"/>
      <color rgb="FF0070C0"/>
      <name val="Angsana New"/>
      <family val="1"/>
    </font>
    <font>
      <sz val="14"/>
      <color indexed="18"/>
      <name val="Cordia New"/>
      <family val="2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MS Sans Serif"/>
      <charset val="222"/>
    </font>
    <font>
      <b/>
      <sz val="16"/>
      <name val="Cordia New"/>
      <family val="2"/>
      <charset val="222"/>
    </font>
    <font>
      <b/>
      <u/>
      <sz val="14"/>
      <name val="Cordia New"/>
      <family val="2"/>
      <charset val="222"/>
    </font>
    <font>
      <sz val="14"/>
      <name val="Angsana New"/>
      <family val="1"/>
    </font>
    <font>
      <sz val="8"/>
      <color indexed="81"/>
      <name val="MS Sans Serif"/>
      <charset val="222"/>
    </font>
    <font>
      <sz val="12"/>
      <name val="Cordia New"/>
      <family val="2"/>
    </font>
    <font>
      <sz val="14"/>
      <name val="Cordia New"/>
      <family val="2"/>
    </font>
    <font>
      <b/>
      <sz val="12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sz val="12"/>
      <name val="Cordia New"/>
      <family val="2"/>
      <charset val="222"/>
    </font>
    <font>
      <sz val="11"/>
      <name val="Cordia New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4"/>
      <name val="Arial"/>
      <family val="2"/>
    </font>
    <font>
      <b/>
      <sz val="10"/>
      <color indexed="37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10"/>
      <color indexed="17"/>
      <name val="Times New Roman"/>
      <family val="1"/>
    </font>
    <font>
      <sz val="10"/>
      <name val="Arial"/>
      <charset val="222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5"/>
      <name val="AngsanaUPC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1" fillId="0" borderId="0"/>
    <xf numFmtId="0" fontId="22" fillId="0" borderId="0" applyNumberFormat="0" applyBorder="0" applyAlignment="0"/>
    <xf numFmtId="0" fontId="23" fillId="0" borderId="0"/>
    <xf numFmtId="0" fontId="24" fillId="0" borderId="25">
      <alignment horizontal="right"/>
    </xf>
    <xf numFmtId="174" fontId="20" fillId="0" borderId="0" applyFont="0" applyFill="0" applyBorder="0" applyAlignment="0"/>
    <xf numFmtId="40" fontId="20" fillId="0" borderId="0" applyFont="0" applyFill="0" applyBorder="0" applyAlignment="0"/>
    <xf numFmtId="175" fontId="25" fillId="0" borderId="0" applyFont="0" applyFill="0" applyBorder="0" applyAlignment="0"/>
    <xf numFmtId="38" fontId="25" fillId="0" borderId="0" applyFont="0" applyFill="0" applyBorder="0" applyAlignment="0"/>
    <xf numFmtId="164" fontId="1" fillId="0" borderId="0" applyFont="0" applyFill="0" applyBorder="0" applyAlignment="0" applyProtection="0"/>
    <xf numFmtId="40" fontId="25" fillId="0" borderId="0" applyFont="0" applyFill="0" applyBorder="0" applyAlignment="0"/>
    <xf numFmtId="164" fontId="1" fillId="0" borderId="0" applyFont="0" applyFill="0" applyBorder="0" applyAlignment="0" applyProtection="0"/>
    <xf numFmtId="176" fontId="25" fillId="0" borderId="0" applyFont="0" applyFill="0" applyBorder="0" applyAlignment="0"/>
    <xf numFmtId="164" fontId="1" fillId="0" borderId="0" applyFont="0" applyFill="0" applyBorder="0" applyAlignment="0" applyProtection="0"/>
    <xf numFmtId="177" fontId="25" fillId="0" borderId="0" applyFont="0" applyFill="0" applyBorder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6" fillId="6" borderId="0" applyNumberFormat="0" applyFont="0"/>
    <xf numFmtId="2" fontId="25" fillId="0" borderId="0" applyFont="0" applyFill="0" applyBorder="0" applyAlignment="0"/>
    <xf numFmtId="171" fontId="25" fillId="0" borderId="0" applyFont="0" applyFill="0" applyBorder="0" applyAlignment="0"/>
    <xf numFmtId="178" fontId="20" fillId="0" borderId="0" applyFont="0" applyFill="0" applyBorder="0" applyAlignment="0"/>
    <xf numFmtId="179" fontId="25" fillId="0" borderId="0"/>
    <xf numFmtId="174" fontId="20" fillId="7" borderId="0" applyNumberFormat="0" applyFont="0" applyBorder="0" applyAlignment="0"/>
    <xf numFmtId="0" fontId="27" fillId="0" borderId="0" applyNumberFormat="0" applyBorder="0" applyAlignment="0">
      <protection locked="0"/>
    </xf>
    <xf numFmtId="15" fontId="25" fillId="0" borderId="0" applyFont="0" applyFill="0" applyBorder="0" applyAlignment="0"/>
    <xf numFmtId="0" fontId="2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/>
    <xf numFmtId="180" fontId="20" fillId="0" borderId="0" applyFont="0" applyFill="0" applyBorder="0" applyAlignment="0">
      <alignment horizontal="right"/>
    </xf>
    <xf numFmtId="10" fontId="20" fillId="0" borderId="0" applyFont="0" applyFill="0" applyBorder="0" applyAlignment="0"/>
    <xf numFmtId="181" fontId="25" fillId="0" borderId="0" applyFont="0" applyFill="0" applyBorder="0" applyAlignment="0"/>
    <xf numFmtId="182" fontId="25" fillId="0" borderId="0"/>
    <xf numFmtId="0" fontId="24" fillId="0" borderId="26"/>
    <xf numFmtId="14" fontId="25" fillId="0" borderId="0" applyFont="0" applyFill="0" applyBorder="0" applyAlignment="0"/>
    <xf numFmtId="0" fontId="22" fillId="0" borderId="0" applyNumberFormat="0" applyBorder="0" applyAlignment="0"/>
    <xf numFmtId="0" fontId="29" fillId="0" borderId="0" applyNumberFormat="0" applyFill="0" applyBorder="0" applyAlignment="0"/>
    <xf numFmtId="0" fontId="30" fillId="0" borderId="0" applyNumberFormat="0"/>
    <xf numFmtId="0" fontId="31" fillId="0" borderId="0" applyNumberFormat="0" applyFill="0" applyBorder="0" applyAlignment="0"/>
  </cellStyleXfs>
  <cellXfs count="178">
    <xf numFmtId="0" fontId="0" fillId="0" borderId="0" xfId="0"/>
    <xf numFmtId="0" fontId="2" fillId="0" borderId="0" xfId="0" applyFont="1"/>
    <xf numFmtId="164" fontId="1" fillId="0" borderId="0" xfId="1"/>
    <xf numFmtId="164" fontId="0" fillId="0" borderId="0" xfId="1" applyFont="1"/>
    <xf numFmtId="164" fontId="3" fillId="0" borderId="1" xfId="1" applyFont="1" applyBorder="1" applyAlignment="1">
      <alignment horizontal="center"/>
    </xf>
    <xf numFmtId="0" fontId="4" fillId="0" borderId="0" xfId="0" applyFont="1"/>
    <xf numFmtId="164" fontId="3" fillId="0" borderId="2" xfId="1" applyFont="1" applyBorder="1" applyAlignment="1">
      <alignment horizontal="center"/>
    </xf>
    <xf numFmtId="0" fontId="5" fillId="0" borderId="0" xfId="0" applyFont="1"/>
    <xf numFmtId="166" fontId="5" fillId="0" borderId="4" xfId="1" applyNumberFormat="1" applyFont="1" applyBorder="1"/>
    <xf numFmtId="0" fontId="5" fillId="0" borderId="4" xfId="0" applyFont="1" applyBorder="1"/>
    <xf numFmtId="164" fontId="5" fillId="0" borderId="4" xfId="1" applyFont="1" applyBorder="1"/>
    <xf numFmtId="164" fontId="0" fillId="0" borderId="0" xfId="0" applyNumberFormat="1"/>
    <xf numFmtId="0" fontId="6" fillId="0" borderId="0" xfId="0" applyFont="1"/>
    <xf numFmtId="166" fontId="5" fillId="0" borderId="2" xfId="1" applyNumberFormat="1" applyFont="1" applyBorder="1"/>
    <xf numFmtId="166" fontId="5" fillId="0" borderId="6" xfId="1" applyNumberFormat="1" applyFont="1" applyBorder="1"/>
    <xf numFmtId="166" fontId="5" fillId="0" borderId="5" xfId="1" applyNumberFormat="1" applyFont="1" applyBorder="1"/>
    <xf numFmtId="166" fontId="5" fillId="0" borderId="7" xfId="1" applyNumberFormat="1" applyFont="1" applyBorder="1"/>
    <xf numFmtId="166" fontId="5" fillId="0" borderId="8" xfId="1" applyNumberFormat="1" applyFont="1" applyBorder="1"/>
    <xf numFmtId="166" fontId="5" fillId="0" borderId="0" xfId="1" applyNumberFormat="1" applyFont="1"/>
    <xf numFmtId="164" fontId="5" fillId="0" borderId="1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6" fontId="5" fillId="0" borderId="9" xfId="0" applyNumberFormat="1" applyFont="1" applyBorder="1"/>
    <xf numFmtId="0" fontId="5" fillId="0" borderId="1" xfId="0" applyFont="1" applyBorder="1"/>
    <xf numFmtId="166" fontId="5" fillId="3" borderId="4" xfId="0" applyNumberFormat="1" applyFont="1" applyFill="1" applyBorder="1"/>
    <xf numFmtId="166" fontId="0" fillId="0" borderId="0" xfId="0" applyNumberFormat="1"/>
    <xf numFmtId="166" fontId="5" fillId="0" borderId="4" xfId="0" applyNumberFormat="1" applyFont="1" applyBorder="1"/>
    <xf numFmtId="166" fontId="6" fillId="0" borderId="0" xfId="0" applyNumberFormat="1" applyFont="1"/>
    <xf numFmtId="166" fontId="5" fillId="2" borderId="4" xfId="0" applyNumberFormat="1" applyFont="1" applyFill="1" applyBorder="1"/>
    <xf numFmtId="0" fontId="5" fillId="2" borderId="0" xfId="0" applyFont="1" applyFill="1"/>
    <xf numFmtId="166" fontId="5" fillId="2" borderId="4" xfId="1" applyNumberFormat="1" applyFont="1" applyFill="1" applyBorder="1"/>
    <xf numFmtId="0" fontId="6" fillId="2" borderId="0" xfId="0" applyFont="1" applyFill="1"/>
    <xf numFmtId="166" fontId="5" fillId="4" borderId="4" xfId="0" applyNumberFormat="1" applyFont="1" applyFill="1" applyBorder="1"/>
    <xf numFmtId="164" fontId="5" fillId="0" borderId="0" xfId="1" applyFont="1"/>
    <xf numFmtId="166" fontId="5" fillId="0" borderId="10" xfId="0" applyNumberFormat="1" applyFont="1" applyBorder="1"/>
    <xf numFmtId="166" fontId="5" fillId="0" borderId="0" xfId="0" applyNumberFormat="1" applyFont="1"/>
    <xf numFmtId="166" fontId="5" fillId="0" borderId="9" xfId="1" applyNumberFormat="1" applyFont="1" applyBorder="1"/>
    <xf numFmtId="167" fontId="5" fillId="0" borderId="0" xfId="1" applyNumberFormat="1" applyFont="1"/>
    <xf numFmtId="164" fontId="1" fillId="0" borderId="1" xfId="1" applyFont="1" applyBorder="1" applyAlignment="1">
      <alignment horizontal="center"/>
    </xf>
    <xf numFmtId="164" fontId="1" fillId="0" borderId="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166" fontId="1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6" fontId="1" fillId="0" borderId="4" xfId="1" applyNumberFormat="1" applyBorder="1"/>
    <xf numFmtId="0" fontId="0" fillId="0" borderId="4" xfId="0" applyBorder="1"/>
    <xf numFmtId="164" fontId="0" fillId="0" borderId="4" xfId="0" applyNumberFormat="1" applyBorder="1"/>
    <xf numFmtId="166" fontId="1" fillId="0" borderId="0" xfId="1" applyNumberFormat="1"/>
    <xf numFmtId="166" fontId="1" fillId="0" borderId="0" xfId="1" applyNumberFormat="1" applyFont="1"/>
    <xf numFmtId="166" fontId="1" fillId="0" borderId="4" xfId="1" applyNumberFormat="1" applyFont="1" applyBorder="1"/>
    <xf numFmtId="166" fontId="1" fillId="0" borderId="0" xfId="1" applyNumberFormat="1" applyBorder="1"/>
    <xf numFmtId="164" fontId="5" fillId="0" borderId="4" xfId="1" applyFont="1" applyBorder="1" applyAlignment="1">
      <alignment horizontal="right"/>
    </xf>
    <xf numFmtId="166" fontId="1" fillId="0" borderId="4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6" fontId="1" fillId="0" borderId="12" xfId="1" applyNumberFormat="1" applyBorder="1"/>
    <xf numFmtId="166" fontId="1" fillId="0" borderId="2" xfId="1" applyNumberFormat="1" applyBorder="1"/>
    <xf numFmtId="166" fontId="0" fillId="0" borderId="3" xfId="0" applyNumberFormat="1" applyBorder="1"/>
    <xf numFmtId="166" fontId="1" fillId="0" borderId="1" xfId="1" applyNumberFormat="1" applyBorder="1"/>
    <xf numFmtId="166" fontId="1" fillId="0" borderId="5" xfId="1" applyNumberFormat="1" applyBorder="1"/>
    <xf numFmtId="166" fontId="1" fillId="0" borderId="0" xfId="1" applyNumberFormat="1" applyFont="1" applyBorder="1"/>
    <xf numFmtId="166" fontId="0" fillId="0" borderId="4" xfId="0" applyNumberFormat="1" applyBorder="1"/>
    <xf numFmtId="166" fontId="1" fillId="0" borderId="7" xfId="1" applyNumberFormat="1" applyBorder="1"/>
    <xf numFmtId="166" fontId="1" fillId="0" borderId="8" xfId="1" applyNumberFormat="1" applyBorder="1"/>
    <xf numFmtId="0" fontId="0" fillId="0" borderId="13" xfId="0" applyBorder="1"/>
    <xf numFmtId="166" fontId="0" fillId="0" borderId="9" xfId="0" applyNumberFormat="1" applyBorder="1"/>
    <xf numFmtId="166" fontId="6" fillId="0" borderId="4" xfId="1" applyNumberFormat="1" applyFont="1" applyBorder="1" applyAlignment="1">
      <alignment horizontal="center"/>
    </xf>
    <xf numFmtId="166" fontId="6" fillId="0" borderId="4" xfId="0" applyNumberFormat="1" applyFont="1" applyBorder="1"/>
    <xf numFmtId="166" fontId="0" fillId="0" borderId="9" xfId="0" applyNumberFormat="1" applyBorder="1" applyAlignment="1">
      <alignment horizontal="right"/>
    </xf>
    <xf numFmtId="166" fontId="0" fillId="0" borderId="14" xfId="0" applyNumberFormat="1" applyBorder="1"/>
    <xf numFmtId="166" fontId="0" fillId="0" borderId="8" xfId="0" applyNumberFormat="1" applyBorder="1"/>
    <xf numFmtId="168" fontId="1" fillId="0" borderId="0" xfId="1" applyNumberFormat="1"/>
    <xf numFmtId="168" fontId="0" fillId="0" borderId="0" xfId="0" applyNumberFormat="1"/>
    <xf numFmtId="0" fontId="0" fillId="0" borderId="6" xfId="0" applyBorder="1"/>
    <xf numFmtId="0" fontId="0" fillId="0" borderId="11" xfId="0" applyBorder="1" applyAlignment="1">
      <alignment horizontal="center"/>
    </xf>
    <xf numFmtId="164" fontId="1" fillId="0" borderId="11" xfId="1" applyBorder="1" applyAlignment="1">
      <alignment horizontal="center"/>
    </xf>
    <xf numFmtId="164" fontId="1" fillId="0" borderId="6" xfId="1" applyBorder="1" applyAlignment="1">
      <alignment horizontal="center"/>
    </xf>
    <xf numFmtId="164" fontId="1" fillId="0" borderId="0" xfId="1" applyBorder="1" applyAlignment="1">
      <alignment horizontal="center"/>
    </xf>
    <xf numFmtId="164" fontId="1" fillId="0" borderId="4" xfId="1" applyBorder="1" applyAlignment="1">
      <alignment horizontal="center"/>
    </xf>
    <xf numFmtId="39" fontId="1" fillId="0" borderId="0" xfId="1" applyNumberFormat="1" applyFont="1"/>
    <xf numFmtId="39" fontId="1" fillId="0" borderId="4" xfId="1" applyNumberFormat="1" applyBorder="1"/>
    <xf numFmtId="39" fontId="1" fillId="0" borderId="0" xfId="1" applyNumberFormat="1"/>
    <xf numFmtId="0" fontId="0" fillId="2" borderId="0" xfId="0" applyFill="1"/>
    <xf numFmtId="43" fontId="1" fillId="0" borderId="0" xfId="1" applyNumberFormat="1"/>
    <xf numFmtId="0" fontId="0" fillId="0" borderId="12" xfId="0" applyBorder="1"/>
    <xf numFmtId="0" fontId="0" fillId="0" borderId="1" xfId="0" applyBorder="1"/>
    <xf numFmtId="164" fontId="1" fillId="0" borderId="1" xfId="1" applyBorder="1"/>
    <xf numFmtId="164" fontId="1" fillId="0" borderId="4" xfId="1" applyBorder="1"/>
    <xf numFmtId="164" fontId="1" fillId="0" borderId="12" xfId="1" applyBorder="1"/>
    <xf numFmtId="164" fontId="1" fillId="0" borderId="2" xfId="1" applyBorder="1"/>
    <xf numFmtId="0" fontId="4" fillId="0" borderId="12" xfId="0" applyFont="1" applyBorder="1" applyAlignment="1">
      <alignment horizontal="center"/>
    </xf>
    <xf numFmtId="166" fontId="1" fillId="0" borderId="11" xfId="1" applyNumberFormat="1" applyBorder="1"/>
    <xf numFmtId="166" fontId="4" fillId="0" borderId="15" xfId="1" applyNumberFormat="1" applyFont="1" applyBorder="1"/>
    <xf numFmtId="166" fontId="4" fillId="0" borderId="0" xfId="1" applyNumberFormat="1" applyFont="1" applyBorder="1"/>
    <xf numFmtId="43" fontId="1" fillId="0" borderId="0" xfId="1" applyNumberFormat="1" applyBorder="1"/>
    <xf numFmtId="166" fontId="5" fillId="0" borderId="0" xfId="1" applyNumberFormat="1" applyFont="1" applyBorder="1"/>
    <xf numFmtId="43" fontId="1" fillId="0" borderId="14" xfId="1" applyNumberFormat="1" applyBorder="1"/>
    <xf numFmtId="166" fontId="4" fillId="0" borderId="0" xfId="1" applyNumberFormat="1" applyFont="1"/>
    <xf numFmtId="166" fontId="4" fillId="0" borderId="14" xfId="1" applyNumberFormat="1" applyFont="1" applyBorder="1"/>
    <xf numFmtId="0" fontId="11" fillId="0" borderId="0" xfId="0" applyFont="1"/>
    <xf numFmtId="14" fontId="0" fillId="0" borderId="0" xfId="0" applyNumberFormat="1"/>
    <xf numFmtId="43" fontId="4" fillId="0" borderId="0" xfId="1" applyNumberFormat="1" applyFont="1" applyBorder="1"/>
    <xf numFmtId="166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12" fillId="0" borderId="0" xfId="1" applyFont="1" applyFill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/>
    <xf numFmtId="4" fontId="1" fillId="0" borderId="0" xfId="1" applyNumberFormat="1"/>
    <xf numFmtId="4" fontId="1" fillId="0" borderId="0" xfId="1" applyNumberFormat="1" applyBorder="1"/>
    <xf numFmtId="4" fontId="1" fillId="0" borderId="14" xfId="1" applyNumberFormat="1" applyBorder="1"/>
    <xf numFmtId="4" fontId="0" fillId="0" borderId="0" xfId="0" applyNumberFormat="1"/>
    <xf numFmtId="43" fontId="15" fillId="0" borderId="0" xfId="1" applyNumberFormat="1" applyFont="1" applyBorder="1"/>
    <xf numFmtId="4" fontId="4" fillId="0" borderId="15" xfId="1" applyNumberFormat="1" applyFont="1" applyBorder="1"/>
    <xf numFmtId="4" fontId="4" fillId="0" borderId="0" xfId="1" applyNumberFormat="1" applyFont="1" applyBorder="1"/>
    <xf numFmtId="43" fontId="15" fillId="0" borderId="12" xfId="1" applyNumberFormat="1" applyFont="1" applyBorder="1"/>
    <xf numFmtId="169" fontId="1" fillId="0" borderId="0" xfId="1" applyNumberFormat="1"/>
    <xf numFmtId="170" fontId="1" fillId="0" borderId="0" xfId="1" applyNumberFormat="1"/>
    <xf numFmtId="43" fontId="0" fillId="0" borderId="0" xfId="1" applyNumberFormat="1" applyFont="1"/>
    <xf numFmtId="43" fontId="0" fillId="0" borderId="0" xfId="0" applyNumberFormat="1"/>
    <xf numFmtId="43" fontId="0" fillId="0" borderId="11" xfId="1" applyNumberFormat="1" applyFont="1" applyBorder="1"/>
    <xf numFmtId="43" fontId="0" fillId="0" borderId="0" xfId="1" applyNumberFormat="1" applyFont="1" applyBorder="1"/>
    <xf numFmtId="39" fontId="0" fillId="0" borderId="0" xfId="0" applyNumberFormat="1"/>
    <xf numFmtId="43" fontId="5" fillId="0" borderId="0" xfId="0" applyNumberFormat="1" applyFont="1"/>
    <xf numFmtId="43" fontId="0" fillId="0" borderId="11" xfId="0" applyNumberFormat="1" applyBorder="1"/>
    <xf numFmtId="43" fontId="0" fillId="0" borderId="0" xfId="0" applyNumberFormat="1" applyAlignment="1">
      <alignment horizontal="right"/>
    </xf>
    <xf numFmtId="39" fontId="0" fillId="0" borderId="0" xfId="1" applyNumberFormat="1" applyFont="1" applyAlignment="1">
      <alignment horizontal="right"/>
    </xf>
    <xf numFmtId="39" fontId="0" fillId="0" borderId="14" xfId="0" applyNumberFormat="1" applyBorder="1"/>
    <xf numFmtId="164" fontId="6" fillId="0" borderId="0" xfId="1" applyFont="1"/>
    <xf numFmtId="164" fontId="16" fillId="0" borderId="0" xfId="1" applyFont="1"/>
    <xf numFmtId="14" fontId="1" fillId="0" borderId="0" xfId="1" applyNumberForma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" fillId="0" borderId="14" xfId="1" applyFont="1" applyBorder="1" applyAlignment="1">
      <alignment horizontal="center"/>
    </xf>
    <xf numFmtId="164" fontId="1" fillId="0" borderId="16" xfId="1" applyFont="1" applyBorder="1"/>
    <xf numFmtId="164" fontId="1" fillId="0" borderId="14" xfId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164" fontId="1" fillId="0" borderId="17" xfId="1" applyBorder="1"/>
    <xf numFmtId="164" fontId="1" fillId="0" borderId="18" xfId="1" applyBorder="1"/>
    <xf numFmtId="164" fontId="0" fillId="0" borderId="18" xfId="0" applyNumberFormat="1" applyBorder="1"/>
    <xf numFmtId="164" fontId="1" fillId="0" borderId="19" xfId="1" applyBorder="1"/>
    <xf numFmtId="164" fontId="1" fillId="0" borderId="20" xfId="1" applyBorder="1"/>
    <xf numFmtId="164" fontId="0" fillId="0" borderId="20" xfId="0" applyNumberFormat="1" applyBorder="1"/>
    <xf numFmtId="0" fontId="18" fillId="2" borderId="21" xfId="0" applyFont="1" applyFill="1" applyBorder="1"/>
    <xf numFmtId="164" fontId="1" fillId="0" borderId="14" xfId="1" applyBorder="1"/>
    <xf numFmtId="164" fontId="0" fillId="0" borderId="22" xfId="0" applyNumberFormat="1" applyBorder="1"/>
    <xf numFmtId="0" fontId="18" fillId="2" borderId="0" xfId="0" applyFont="1" applyFill="1"/>
    <xf numFmtId="164" fontId="5" fillId="0" borderId="14" xfId="1" applyFont="1" applyFill="1" applyBorder="1"/>
    <xf numFmtId="164" fontId="17" fillId="0" borderId="14" xfId="1" applyFont="1" applyFill="1" applyBorder="1"/>
    <xf numFmtId="164" fontId="1" fillId="0" borderId="23" xfId="1" applyBorder="1"/>
    <xf numFmtId="164" fontId="1" fillId="0" borderId="24" xfId="1" applyFont="1" applyBorder="1"/>
    <xf numFmtId="164" fontId="1" fillId="0" borderId="0" xfId="1" applyFont="1" applyBorder="1"/>
    <xf numFmtId="164" fontId="1" fillId="0" borderId="0" xfId="1" applyFont="1"/>
    <xf numFmtId="164" fontId="1" fillId="0" borderId="0" xfId="1" applyBorder="1"/>
    <xf numFmtId="0" fontId="18" fillId="0" borderId="0" xfId="0" applyFont="1" applyAlignment="1">
      <alignment horizontal="center"/>
    </xf>
    <xf numFmtId="164" fontId="1" fillId="0" borderId="24" xfId="1" applyBorder="1"/>
    <xf numFmtId="164" fontId="1" fillId="0" borderId="0" xfId="1" quotePrefix="1" applyFont="1"/>
    <xf numFmtId="0" fontId="19" fillId="0" borderId="0" xfId="0" applyFont="1" applyAlignment="1">
      <alignment wrapText="1"/>
    </xf>
    <xf numFmtId="0" fontId="18" fillId="5" borderId="0" xfId="0" applyFont="1" applyFill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3" fontId="1" fillId="0" borderId="0" xfId="1" applyNumberFormat="1"/>
    <xf numFmtId="166" fontId="28" fillId="0" borderId="4" xfId="31" applyNumberFormat="1" applyBorder="1"/>
    <xf numFmtId="165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1" fillId="0" borderId="11" xfId="1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5" fontId="0" fillId="0" borderId="12" xfId="0" applyNumberFormat="1" applyBorder="1" applyAlignment="1">
      <alignment horizont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53">
    <cellStyle name="CalculateCell" xfId="6" xr:uid="{3152C93C-FAF8-4A62-AA49-FD6006CF9073}"/>
    <cellStyle name="Caption" xfId="7" xr:uid="{09546483-E199-400C-BAAA-A799DC5BF999}"/>
    <cellStyle name="Col Head" xfId="8" xr:uid="{2ECB863E-2845-4319-8FAE-843AE08B1901}"/>
    <cellStyle name="Comma" xfId="1" builtinId="3"/>
    <cellStyle name="Comma [1]" xfId="9" xr:uid="{42C59177-6789-47FA-8B83-BAC92443E720}"/>
    <cellStyle name="Comma [2]" xfId="10" xr:uid="{D2894172-DFEE-4EC6-A555-3B6B6DB4E2B9}"/>
    <cellStyle name="Comma [4]" xfId="11" xr:uid="{9B572703-BD3C-44E3-835E-1585CC450CCB}"/>
    <cellStyle name="Comma -0-" xfId="12" xr:uid="{E1677F29-62E7-4749-88B3-AE344EED5086}"/>
    <cellStyle name="Comma 2" xfId="13" xr:uid="{59B12D33-1149-4442-B133-3D90B1D0D47E}"/>
    <cellStyle name="Comma -2-" xfId="14" xr:uid="{00325596-8D50-41FA-B928-5CADB9087FC3}"/>
    <cellStyle name="Comma 3" xfId="15" xr:uid="{4850D3F1-8FC4-4E42-9873-71E433D50A43}"/>
    <cellStyle name="Comma -3-" xfId="16" xr:uid="{5B45E048-B71F-4C6D-9FED-14A3C77AE516}"/>
    <cellStyle name="Comma 4" xfId="17" xr:uid="{A624DD8B-FD32-4232-89B0-E944C8BE2D51}"/>
    <cellStyle name="Comma -4-" xfId="18" xr:uid="{8EB9167D-DEB7-4CC7-8DA5-C7FB823A7826}"/>
    <cellStyle name="Comma 5" xfId="19" xr:uid="{0A59F250-C170-4005-8A20-D521081358CD}"/>
    <cellStyle name="Comma 5 2" xfId="20" xr:uid="{43A2D54C-209B-4E15-A050-C886623BED17}"/>
    <cellStyle name="Comma 6" xfId="21" xr:uid="{94373AAA-C963-4CA7-8AC9-8C3ABDC2F19B}"/>
    <cellStyle name="Comma 6 2" xfId="22" xr:uid="{A34D52D3-00D5-4F7C-8FAA-6061BCF26E96}"/>
    <cellStyle name="Error" xfId="23" xr:uid="{F5C04414-1AB4-47FE-95E1-864A13087535}"/>
    <cellStyle name="Fixed [2]" xfId="24" xr:uid="{91781B1A-F330-42B2-BE5D-4FDEB15BA579}"/>
    <cellStyle name="Fixed [4]" xfId="25" xr:uid="{2B57B1F7-14C7-430A-B89D-82BFCA1EA155}"/>
    <cellStyle name="Fixed [5]" xfId="26" xr:uid="{E402E6B3-E7B5-432C-9377-42F590B1A88C}"/>
    <cellStyle name="Fixed [6]" xfId="27" xr:uid="{A825BB8F-8B8F-464D-96B9-2BEC243C61AB}"/>
    <cellStyle name="Highlite" xfId="28" xr:uid="{1EA7B7D1-EB7A-42F7-A61E-9F08F20AA080}"/>
    <cellStyle name="InputCell" xfId="29" xr:uid="{4CAE47E2-8C04-46D3-94CA-9821B7D1A3B3}"/>
    <cellStyle name="Medium Date" xfId="30" xr:uid="{17213BE6-A086-4C4B-8706-6B8DB955AC4B}"/>
    <cellStyle name="Normal" xfId="0" builtinId="0"/>
    <cellStyle name="Normal 10" xfId="32" xr:uid="{A3F35260-72AB-44F6-BCB1-0BBDE2C6CCB4}"/>
    <cellStyle name="Normal 2" xfId="3" xr:uid="{76FFF3ED-95A2-4537-BA74-50B668F97012}"/>
    <cellStyle name="Normal 2 2" xfId="4" xr:uid="{9EDE5D29-1D74-43C8-B317-4EE6A6FAB453}"/>
    <cellStyle name="Normal 2 2 2" xfId="2" xr:uid="{683CC16C-138F-4D75-9810-C67486BD4702}"/>
    <cellStyle name="Normal 3" xfId="5" xr:uid="{A724104F-C191-4FFD-9CB8-F56F80FCD986}"/>
    <cellStyle name="Normal 4" xfId="33" xr:uid="{484D30F3-675B-47AE-99D8-445F704DFDF6}"/>
    <cellStyle name="Normal 4 2" xfId="34" xr:uid="{750A4B6F-C179-49DE-A758-D9D31E8A12B8}"/>
    <cellStyle name="Normal 5" xfId="35" xr:uid="{149361DD-392D-418F-B405-E2D58F9AE628}"/>
    <cellStyle name="Normal 6" xfId="36" xr:uid="{D4A39594-AD5E-4A6F-A3C9-4314D30C0BE3}"/>
    <cellStyle name="Normal 7" xfId="37" xr:uid="{086A16F5-416A-42E6-95C1-023B964D4E5E}"/>
    <cellStyle name="Normal 7 2" xfId="38" xr:uid="{3BD446E4-0D1E-461F-93B6-73DFDB4E20D0}"/>
    <cellStyle name="Normal 8" xfId="39" xr:uid="{9769D441-8477-425C-B1DD-A1902297925F}"/>
    <cellStyle name="Normal 8 2" xfId="40" xr:uid="{0F4765CB-9F47-4FE3-AB76-97846E36EAA5}"/>
    <cellStyle name="Normal 9" xfId="41" xr:uid="{CA6E5973-0A99-426F-87ED-F0B5E98685CD}"/>
    <cellStyle name="Normal_บันทึก" xfId="31" xr:uid="{AD3C62B7-86A6-4510-BC05-5D16965F4FB0}"/>
    <cellStyle name="Percent [0]" xfId="42" xr:uid="{3BCF84BD-8372-46D3-AA85-5E0434ED0A47}"/>
    <cellStyle name="Percent [1]" xfId="43" xr:uid="{8F49D429-646C-4F31-B27B-9C073E019F4C}"/>
    <cellStyle name="Percent [2]" xfId="44" xr:uid="{BAB285E3-8D6B-4CB2-98E5-A8AD4788C968}"/>
    <cellStyle name="Percent [3]" xfId="45" xr:uid="{B559BE6D-9585-4A34-A691-9ECA374B6F40}"/>
    <cellStyle name="Percent [6]" xfId="46" xr:uid="{D378FFFF-F128-4009-A34D-2A7C4ABFD97F}"/>
    <cellStyle name="Row Head" xfId="47" xr:uid="{8A716B3B-B537-4244-A46C-BCD885BB7F27}"/>
    <cellStyle name="Short Date" xfId="48" xr:uid="{F06F8A49-8235-4873-A79D-0B6D73B1A5DA}"/>
    <cellStyle name="Solution" xfId="49" xr:uid="{E43EEC62-958B-4682-86AC-B8BA1868EA87}"/>
    <cellStyle name="SolutionCell" xfId="50" xr:uid="{54A21ECE-A381-440D-967A-A93838320551}"/>
    <cellStyle name="TextCell" xfId="51" xr:uid="{6A32447C-3462-4387-B7CE-5D417D3E91F3}"/>
    <cellStyle name="Thai" xfId="52" xr:uid="{DC818732-395B-41DB-B9EF-845C2B769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105</xdr:row>
      <xdr:rowOff>38100</xdr:rowOff>
    </xdr:from>
    <xdr:to>
      <xdr:col>8</xdr:col>
      <xdr:colOff>85725</xdr:colOff>
      <xdr:row>106</xdr:row>
      <xdr:rowOff>85725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888B01C-42AA-44EE-9F26-51A838A71B4E}"/>
            </a:ext>
          </a:extLst>
        </xdr:cNvPr>
        <xdr:cNvSpPr txBox="1">
          <a:spLocks noChangeArrowheads="1"/>
        </xdr:cNvSpPr>
      </xdr:nvSpPr>
      <xdr:spPr bwMode="auto">
        <a:xfrm>
          <a:off x="5429250" y="2909887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31</xdr:row>
      <xdr:rowOff>133350</xdr:rowOff>
    </xdr:from>
    <xdr:to>
      <xdr:col>3</xdr:col>
      <xdr:colOff>247650</xdr:colOff>
      <xdr:row>37</xdr:row>
      <xdr:rowOff>133350</xdr:rowOff>
    </xdr:to>
    <xdr:sp macro="" textlink="">
      <xdr:nvSpPr>
        <xdr:cNvPr id="2" name="Line 261">
          <a:extLst>
            <a:ext uri="{FF2B5EF4-FFF2-40B4-BE49-F238E27FC236}">
              <a16:creationId xmlns:a16="http://schemas.microsoft.com/office/drawing/2014/main" id="{31B1116C-CF5C-4E08-8365-43D81FA177BC}"/>
            </a:ext>
          </a:extLst>
        </xdr:cNvPr>
        <xdr:cNvSpPr>
          <a:spLocks noChangeShapeType="1"/>
        </xdr:cNvSpPr>
      </xdr:nvSpPr>
      <xdr:spPr bwMode="auto">
        <a:xfrm>
          <a:off x="6553200" y="8763000"/>
          <a:ext cx="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37</xdr:row>
      <xdr:rowOff>104775</xdr:rowOff>
    </xdr:from>
    <xdr:to>
      <xdr:col>3</xdr:col>
      <xdr:colOff>228600</xdr:colOff>
      <xdr:row>37</xdr:row>
      <xdr:rowOff>104775</xdr:rowOff>
    </xdr:to>
    <xdr:sp macro="" textlink="">
      <xdr:nvSpPr>
        <xdr:cNvPr id="3" name="Line 262">
          <a:extLst>
            <a:ext uri="{FF2B5EF4-FFF2-40B4-BE49-F238E27FC236}">
              <a16:creationId xmlns:a16="http://schemas.microsoft.com/office/drawing/2014/main" id="{C586A257-65E3-4F6F-87AF-361D0D17F08D}"/>
            </a:ext>
          </a:extLst>
        </xdr:cNvPr>
        <xdr:cNvSpPr>
          <a:spLocks noChangeShapeType="1"/>
        </xdr:cNvSpPr>
      </xdr:nvSpPr>
      <xdr:spPr bwMode="auto">
        <a:xfrm flipH="1">
          <a:off x="6362700" y="103917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32</xdr:row>
      <xdr:rowOff>123825</xdr:rowOff>
    </xdr:from>
    <xdr:to>
      <xdr:col>3</xdr:col>
      <xdr:colOff>238125</xdr:colOff>
      <xdr:row>32</xdr:row>
      <xdr:rowOff>123825</xdr:rowOff>
    </xdr:to>
    <xdr:sp macro="" textlink="">
      <xdr:nvSpPr>
        <xdr:cNvPr id="4" name="Line 264">
          <a:extLst>
            <a:ext uri="{FF2B5EF4-FFF2-40B4-BE49-F238E27FC236}">
              <a16:creationId xmlns:a16="http://schemas.microsoft.com/office/drawing/2014/main" id="{895204B1-5240-4A5D-9267-43CB9F89DB56}"/>
            </a:ext>
          </a:extLst>
        </xdr:cNvPr>
        <xdr:cNvSpPr>
          <a:spLocks noChangeShapeType="1"/>
        </xdr:cNvSpPr>
      </xdr:nvSpPr>
      <xdr:spPr bwMode="auto">
        <a:xfrm flipH="1">
          <a:off x="6372225" y="9029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37</xdr:row>
      <xdr:rowOff>142875</xdr:rowOff>
    </xdr:from>
    <xdr:to>
      <xdr:col>3</xdr:col>
      <xdr:colOff>247650</xdr:colOff>
      <xdr:row>41</xdr:row>
      <xdr:rowOff>238125</xdr:rowOff>
    </xdr:to>
    <xdr:sp macro="" textlink="">
      <xdr:nvSpPr>
        <xdr:cNvPr id="5" name="Line 265">
          <a:extLst>
            <a:ext uri="{FF2B5EF4-FFF2-40B4-BE49-F238E27FC236}">
              <a16:creationId xmlns:a16="http://schemas.microsoft.com/office/drawing/2014/main" id="{9BE99349-06EA-4CCB-B071-03BBE10EBBB5}"/>
            </a:ext>
          </a:extLst>
        </xdr:cNvPr>
        <xdr:cNvSpPr>
          <a:spLocks noChangeShapeType="1"/>
        </xdr:cNvSpPr>
      </xdr:nvSpPr>
      <xdr:spPr bwMode="auto">
        <a:xfrm>
          <a:off x="6553200" y="10429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41</xdr:row>
      <xdr:rowOff>238125</xdr:rowOff>
    </xdr:from>
    <xdr:to>
      <xdr:col>3</xdr:col>
      <xdr:colOff>247650</xdr:colOff>
      <xdr:row>41</xdr:row>
      <xdr:rowOff>238125</xdr:rowOff>
    </xdr:to>
    <xdr:sp macro="" textlink="">
      <xdr:nvSpPr>
        <xdr:cNvPr id="6" name="Line 266">
          <a:extLst>
            <a:ext uri="{FF2B5EF4-FFF2-40B4-BE49-F238E27FC236}">
              <a16:creationId xmlns:a16="http://schemas.microsoft.com/office/drawing/2014/main" id="{AFD03A7F-5310-431E-8E10-5BEABF10FB41}"/>
            </a:ext>
          </a:extLst>
        </xdr:cNvPr>
        <xdr:cNvSpPr>
          <a:spLocks noChangeShapeType="1"/>
        </xdr:cNvSpPr>
      </xdr:nvSpPr>
      <xdr:spPr bwMode="auto">
        <a:xfrm flipH="1">
          <a:off x="6381750" y="114585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9525</xdr:rowOff>
    </xdr:from>
    <xdr:to>
      <xdr:col>4</xdr:col>
      <xdr:colOff>0</xdr:colOff>
      <xdr:row>65</xdr:row>
      <xdr:rowOff>9525</xdr:rowOff>
    </xdr:to>
    <xdr:sp macro="" textlink="">
      <xdr:nvSpPr>
        <xdr:cNvPr id="7" name="Line 269">
          <a:extLst>
            <a:ext uri="{FF2B5EF4-FFF2-40B4-BE49-F238E27FC236}">
              <a16:creationId xmlns:a16="http://schemas.microsoft.com/office/drawing/2014/main" id="{724B7DB4-0765-42CF-A202-27E2D176B5BE}"/>
            </a:ext>
          </a:extLst>
        </xdr:cNvPr>
        <xdr:cNvSpPr>
          <a:spLocks noChangeShapeType="1"/>
        </xdr:cNvSpPr>
      </xdr:nvSpPr>
      <xdr:spPr bwMode="auto">
        <a:xfrm flipH="1">
          <a:off x="6638925" y="1795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64</xdr:row>
      <xdr:rowOff>9525</xdr:rowOff>
    </xdr:from>
    <xdr:to>
      <xdr:col>4</xdr:col>
      <xdr:colOff>0</xdr:colOff>
      <xdr:row>64</xdr:row>
      <xdr:rowOff>9525</xdr:rowOff>
    </xdr:to>
    <xdr:sp macro="" textlink="">
      <xdr:nvSpPr>
        <xdr:cNvPr id="8" name="Line 270">
          <a:extLst>
            <a:ext uri="{FF2B5EF4-FFF2-40B4-BE49-F238E27FC236}">
              <a16:creationId xmlns:a16="http://schemas.microsoft.com/office/drawing/2014/main" id="{EF6221CC-4862-4292-887A-6FAB2E5DCBC1}"/>
            </a:ext>
          </a:extLst>
        </xdr:cNvPr>
        <xdr:cNvSpPr>
          <a:spLocks noChangeShapeType="1"/>
        </xdr:cNvSpPr>
      </xdr:nvSpPr>
      <xdr:spPr bwMode="auto">
        <a:xfrm flipH="1">
          <a:off x="6638925" y="1767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62</xdr:row>
      <xdr:rowOff>9525</xdr:rowOff>
    </xdr:from>
    <xdr:to>
      <xdr:col>4</xdr:col>
      <xdr:colOff>0</xdr:colOff>
      <xdr:row>62</xdr:row>
      <xdr:rowOff>9525</xdr:rowOff>
    </xdr:to>
    <xdr:sp macro="" textlink="">
      <xdr:nvSpPr>
        <xdr:cNvPr id="9" name="Line 271">
          <a:extLst>
            <a:ext uri="{FF2B5EF4-FFF2-40B4-BE49-F238E27FC236}">
              <a16:creationId xmlns:a16="http://schemas.microsoft.com/office/drawing/2014/main" id="{40E56AB3-2A2A-40DA-A1D8-D68145E7DBE1}"/>
            </a:ext>
          </a:extLst>
        </xdr:cNvPr>
        <xdr:cNvSpPr>
          <a:spLocks noChangeShapeType="1"/>
        </xdr:cNvSpPr>
      </xdr:nvSpPr>
      <xdr:spPr bwMode="auto">
        <a:xfrm flipH="1">
          <a:off x="6638925" y="1712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63</xdr:row>
      <xdr:rowOff>9525</xdr:rowOff>
    </xdr:from>
    <xdr:to>
      <xdr:col>4</xdr:col>
      <xdr:colOff>0</xdr:colOff>
      <xdr:row>63</xdr:row>
      <xdr:rowOff>9525</xdr:rowOff>
    </xdr:to>
    <xdr:sp macro="" textlink="">
      <xdr:nvSpPr>
        <xdr:cNvPr id="10" name="Line 272">
          <a:extLst>
            <a:ext uri="{FF2B5EF4-FFF2-40B4-BE49-F238E27FC236}">
              <a16:creationId xmlns:a16="http://schemas.microsoft.com/office/drawing/2014/main" id="{0E79CFEB-35FF-4FDF-9659-96DB95149729}"/>
            </a:ext>
          </a:extLst>
        </xdr:cNvPr>
        <xdr:cNvSpPr>
          <a:spLocks noChangeShapeType="1"/>
        </xdr:cNvSpPr>
      </xdr:nvSpPr>
      <xdr:spPr bwMode="auto">
        <a:xfrm flipH="1">
          <a:off x="6638925" y="1740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31</xdr:row>
      <xdr:rowOff>142875</xdr:rowOff>
    </xdr:from>
    <xdr:to>
      <xdr:col>3</xdr:col>
      <xdr:colOff>247650</xdr:colOff>
      <xdr:row>31</xdr:row>
      <xdr:rowOff>142875</xdr:rowOff>
    </xdr:to>
    <xdr:sp macro="" textlink="">
      <xdr:nvSpPr>
        <xdr:cNvPr id="11" name="Line 274">
          <a:extLst>
            <a:ext uri="{FF2B5EF4-FFF2-40B4-BE49-F238E27FC236}">
              <a16:creationId xmlns:a16="http://schemas.microsoft.com/office/drawing/2014/main" id="{C831266B-C105-49F5-A111-2E7EA014CE2E}"/>
            </a:ext>
          </a:extLst>
        </xdr:cNvPr>
        <xdr:cNvSpPr>
          <a:spLocks noChangeShapeType="1"/>
        </xdr:cNvSpPr>
      </xdr:nvSpPr>
      <xdr:spPr bwMode="auto">
        <a:xfrm flipH="1">
          <a:off x="6362700" y="8772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95250</xdr:colOff>
      <xdr:row>74</xdr:row>
      <xdr:rowOff>247650</xdr:rowOff>
    </xdr:from>
    <xdr:to>
      <xdr:col>12</xdr:col>
      <xdr:colOff>266700</xdr:colOff>
      <xdr:row>74</xdr:row>
      <xdr:rowOff>247650</xdr:rowOff>
    </xdr:to>
    <xdr:sp macro="" textlink="">
      <xdr:nvSpPr>
        <xdr:cNvPr id="12" name="Line 276">
          <a:extLst>
            <a:ext uri="{FF2B5EF4-FFF2-40B4-BE49-F238E27FC236}">
              <a16:creationId xmlns:a16="http://schemas.microsoft.com/office/drawing/2014/main" id="{DEE5FF43-1F41-4022-B51E-1DF68F10D0AC}"/>
            </a:ext>
          </a:extLst>
        </xdr:cNvPr>
        <xdr:cNvSpPr>
          <a:spLocks noChangeShapeType="1"/>
        </xdr:cNvSpPr>
      </xdr:nvSpPr>
      <xdr:spPr bwMode="auto">
        <a:xfrm flipH="1">
          <a:off x="11734800" y="206787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66</xdr:row>
      <xdr:rowOff>19050</xdr:rowOff>
    </xdr:from>
    <xdr:to>
      <xdr:col>3</xdr:col>
      <xdr:colOff>247650</xdr:colOff>
      <xdr:row>66</xdr:row>
      <xdr:rowOff>19050</xdr:rowOff>
    </xdr:to>
    <xdr:sp macro="" textlink="">
      <xdr:nvSpPr>
        <xdr:cNvPr id="13" name="Line 277">
          <a:extLst>
            <a:ext uri="{FF2B5EF4-FFF2-40B4-BE49-F238E27FC236}">
              <a16:creationId xmlns:a16="http://schemas.microsoft.com/office/drawing/2014/main" id="{46F590BB-91B7-432A-9590-E992C4F1DF56}"/>
            </a:ext>
          </a:extLst>
        </xdr:cNvPr>
        <xdr:cNvSpPr>
          <a:spLocks noChangeShapeType="1"/>
        </xdr:cNvSpPr>
      </xdr:nvSpPr>
      <xdr:spPr bwMode="auto">
        <a:xfrm flipH="1">
          <a:off x="6362700" y="18240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38</xdr:row>
      <xdr:rowOff>133350</xdr:rowOff>
    </xdr:from>
    <xdr:to>
      <xdr:col>3</xdr:col>
      <xdr:colOff>257175</xdr:colOff>
      <xdr:row>38</xdr:row>
      <xdr:rowOff>142875</xdr:rowOff>
    </xdr:to>
    <xdr:sp macro="" textlink="">
      <xdr:nvSpPr>
        <xdr:cNvPr id="14" name="Line 279">
          <a:extLst>
            <a:ext uri="{FF2B5EF4-FFF2-40B4-BE49-F238E27FC236}">
              <a16:creationId xmlns:a16="http://schemas.microsoft.com/office/drawing/2014/main" id="{B92C0664-FEEF-427F-B62C-DEE5A47485C8}"/>
            </a:ext>
          </a:extLst>
        </xdr:cNvPr>
        <xdr:cNvSpPr>
          <a:spLocks noChangeShapeType="1"/>
        </xdr:cNvSpPr>
      </xdr:nvSpPr>
      <xdr:spPr bwMode="auto">
        <a:xfrm flipH="1" flipV="1">
          <a:off x="6381750" y="10687050"/>
          <a:ext cx="180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6</xdr:col>
      <xdr:colOff>361685</xdr:colOff>
      <xdr:row>39</xdr:row>
      <xdr:rowOff>142654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41BCC4-550C-BD07-5099-7D0FD6954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8896350"/>
          <a:ext cx="2123810" cy="1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16</xdr:col>
      <xdr:colOff>151187</xdr:colOff>
      <xdr:row>28</xdr:row>
      <xdr:rowOff>171256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DCA915-19DB-6B03-4252-602B5090D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6372225"/>
          <a:ext cx="9704762" cy="15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abama\ktam\Funds\NET\Unit%20Pricing\navstaff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ongbo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1"/>
      <sheetName val="Sheet2"/>
      <sheetName val="NAVSTAFF"/>
      <sheetName val="BACKUP"/>
      <sheetName val="Sheet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ongbond"/>
      <sheetName val="Links"/>
      <sheetName val="Q4-50"/>
      <sheetName val="เงินสำรองเกษียยณอายุ"/>
    </sheetNames>
    <definedNames>
      <definedName name="Module2.update"/>
      <definedName name="outs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F5AB-CDDB-4953-97A5-DE03864C632E}">
  <dimension ref="A1:G537"/>
  <sheetViews>
    <sheetView topLeftCell="A108" zoomScale="85" zoomScaleNormal="85" workbookViewId="0">
      <selection activeCell="L109" sqref="L109"/>
    </sheetView>
  </sheetViews>
  <sheetFormatPr defaultRowHeight="21.75" x14ac:dyDescent="0.5"/>
  <cols>
    <col min="1" max="1" width="2.7109375" customWidth="1"/>
    <col min="2" max="2" width="2.85546875" customWidth="1"/>
    <col min="3" max="3" width="41" customWidth="1"/>
    <col min="4" max="4" width="2.42578125" customWidth="1"/>
    <col min="5" max="5" width="16.140625" bestFit="1" customWidth="1"/>
    <col min="6" max="6" width="16.28515625" customWidth="1"/>
    <col min="7" max="7" width="17.140625" customWidth="1"/>
    <col min="8" max="8" width="9.140625" customWidth="1"/>
    <col min="247" max="247" width="2.7109375" customWidth="1"/>
    <col min="248" max="248" width="2.85546875" customWidth="1"/>
    <col min="249" max="249" width="41" customWidth="1"/>
    <col min="250" max="250" width="2.42578125" customWidth="1"/>
    <col min="251" max="251" width="16.140625" bestFit="1" customWidth="1"/>
    <col min="252" max="252" width="16.28515625" customWidth="1"/>
    <col min="253" max="259" width="0" hidden="1" customWidth="1"/>
    <col min="264" max="264" width="15.5703125" bestFit="1" customWidth="1"/>
    <col min="503" max="503" width="2.7109375" customWidth="1"/>
    <col min="504" max="504" width="2.85546875" customWidth="1"/>
    <col min="505" max="505" width="41" customWidth="1"/>
    <col min="506" max="506" width="2.42578125" customWidth="1"/>
    <col min="507" max="507" width="16.140625" bestFit="1" customWidth="1"/>
    <col min="508" max="508" width="16.28515625" customWidth="1"/>
    <col min="509" max="515" width="0" hidden="1" customWidth="1"/>
    <col min="520" max="520" width="15.5703125" bestFit="1" customWidth="1"/>
    <col min="759" max="759" width="2.7109375" customWidth="1"/>
    <col min="760" max="760" width="2.85546875" customWidth="1"/>
    <col min="761" max="761" width="41" customWidth="1"/>
    <col min="762" max="762" width="2.42578125" customWidth="1"/>
    <col min="763" max="763" width="16.140625" bestFit="1" customWidth="1"/>
    <col min="764" max="764" width="16.28515625" customWidth="1"/>
    <col min="765" max="771" width="0" hidden="1" customWidth="1"/>
    <col min="776" max="776" width="15.5703125" bestFit="1" customWidth="1"/>
    <col min="1015" max="1015" width="2.7109375" customWidth="1"/>
    <col min="1016" max="1016" width="2.85546875" customWidth="1"/>
    <col min="1017" max="1017" width="41" customWidth="1"/>
    <col min="1018" max="1018" width="2.42578125" customWidth="1"/>
    <col min="1019" max="1019" width="16.140625" bestFit="1" customWidth="1"/>
    <col min="1020" max="1020" width="16.28515625" customWidth="1"/>
    <col min="1021" max="1027" width="0" hidden="1" customWidth="1"/>
    <col min="1032" max="1032" width="15.5703125" bestFit="1" customWidth="1"/>
    <col min="1271" max="1271" width="2.7109375" customWidth="1"/>
    <col min="1272" max="1272" width="2.85546875" customWidth="1"/>
    <col min="1273" max="1273" width="41" customWidth="1"/>
    <col min="1274" max="1274" width="2.42578125" customWidth="1"/>
    <col min="1275" max="1275" width="16.140625" bestFit="1" customWidth="1"/>
    <col min="1276" max="1276" width="16.28515625" customWidth="1"/>
    <col min="1277" max="1283" width="0" hidden="1" customWidth="1"/>
    <col min="1288" max="1288" width="15.5703125" bestFit="1" customWidth="1"/>
    <col min="1527" max="1527" width="2.7109375" customWidth="1"/>
    <col min="1528" max="1528" width="2.85546875" customWidth="1"/>
    <col min="1529" max="1529" width="41" customWidth="1"/>
    <col min="1530" max="1530" width="2.42578125" customWidth="1"/>
    <col min="1531" max="1531" width="16.140625" bestFit="1" customWidth="1"/>
    <col min="1532" max="1532" width="16.28515625" customWidth="1"/>
    <col min="1533" max="1539" width="0" hidden="1" customWidth="1"/>
    <col min="1544" max="1544" width="15.5703125" bestFit="1" customWidth="1"/>
    <col min="1783" max="1783" width="2.7109375" customWidth="1"/>
    <col min="1784" max="1784" width="2.85546875" customWidth="1"/>
    <col min="1785" max="1785" width="41" customWidth="1"/>
    <col min="1786" max="1786" width="2.42578125" customWidth="1"/>
    <col min="1787" max="1787" width="16.140625" bestFit="1" customWidth="1"/>
    <col min="1788" max="1788" width="16.28515625" customWidth="1"/>
    <col min="1789" max="1795" width="0" hidden="1" customWidth="1"/>
    <col min="1800" max="1800" width="15.5703125" bestFit="1" customWidth="1"/>
    <col min="2039" max="2039" width="2.7109375" customWidth="1"/>
    <col min="2040" max="2040" width="2.85546875" customWidth="1"/>
    <col min="2041" max="2041" width="41" customWidth="1"/>
    <col min="2042" max="2042" width="2.42578125" customWidth="1"/>
    <col min="2043" max="2043" width="16.140625" bestFit="1" customWidth="1"/>
    <col min="2044" max="2044" width="16.28515625" customWidth="1"/>
    <col min="2045" max="2051" width="0" hidden="1" customWidth="1"/>
    <col min="2056" max="2056" width="15.5703125" bestFit="1" customWidth="1"/>
    <col min="2295" max="2295" width="2.7109375" customWidth="1"/>
    <col min="2296" max="2296" width="2.85546875" customWidth="1"/>
    <col min="2297" max="2297" width="41" customWidth="1"/>
    <col min="2298" max="2298" width="2.42578125" customWidth="1"/>
    <col min="2299" max="2299" width="16.140625" bestFit="1" customWidth="1"/>
    <col min="2300" max="2300" width="16.28515625" customWidth="1"/>
    <col min="2301" max="2307" width="0" hidden="1" customWidth="1"/>
    <col min="2312" max="2312" width="15.5703125" bestFit="1" customWidth="1"/>
    <col min="2551" max="2551" width="2.7109375" customWidth="1"/>
    <col min="2552" max="2552" width="2.85546875" customWidth="1"/>
    <col min="2553" max="2553" width="41" customWidth="1"/>
    <col min="2554" max="2554" width="2.42578125" customWidth="1"/>
    <col min="2555" max="2555" width="16.140625" bestFit="1" customWidth="1"/>
    <col min="2556" max="2556" width="16.28515625" customWidth="1"/>
    <col min="2557" max="2563" width="0" hidden="1" customWidth="1"/>
    <col min="2568" max="2568" width="15.5703125" bestFit="1" customWidth="1"/>
    <col min="2807" max="2807" width="2.7109375" customWidth="1"/>
    <col min="2808" max="2808" width="2.85546875" customWidth="1"/>
    <col min="2809" max="2809" width="41" customWidth="1"/>
    <col min="2810" max="2810" width="2.42578125" customWidth="1"/>
    <col min="2811" max="2811" width="16.140625" bestFit="1" customWidth="1"/>
    <col min="2812" max="2812" width="16.28515625" customWidth="1"/>
    <col min="2813" max="2819" width="0" hidden="1" customWidth="1"/>
    <col min="2824" max="2824" width="15.5703125" bestFit="1" customWidth="1"/>
    <col min="3063" max="3063" width="2.7109375" customWidth="1"/>
    <col min="3064" max="3064" width="2.85546875" customWidth="1"/>
    <col min="3065" max="3065" width="41" customWidth="1"/>
    <col min="3066" max="3066" width="2.42578125" customWidth="1"/>
    <col min="3067" max="3067" width="16.140625" bestFit="1" customWidth="1"/>
    <col min="3068" max="3068" width="16.28515625" customWidth="1"/>
    <col min="3069" max="3075" width="0" hidden="1" customWidth="1"/>
    <col min="3080" max="3080" width="15.5703125" bestFit="1" customWidth="1"/>
    <col min="3319" max="3319" width="2.7109375" customWidth="1"/>
    <col min="3320" max="3320" width="2.85546875" customWidth="1"/>
    <col min="3321" max="3321" width="41" customWidth="1"/>
    <col min="3322" max="3322" width="2.42578125" customWidth="1"/>
    <col min="3323" max="3323" width="16.140625" bestFit="1" customWidth="1"/>
    <col min="3324" max="3324" width="16.28515625" customWidth="1"/>
    <col min="3325" max="3331" width="0" hidden="1" customWidth="1"/>
    <col min="3336" max="3336" width="15.5703125" bestFit="1" customWidth="1"/>
    <col min="3575" max="3575" width="2.7109375" customWidth="1"/>
    <col min="3576" max="3576" width="2.85546875" customWidth="1"/>
    <col min="3577" max="3577" width="41" customWidth="1"/>
    <col min="3578" max="3578" width="2.42578125" customWidth="1"/>
    <col min="3579" max="3579" width="16.140625" bestFit="1" customWidth="1"/>
    <col min="3580" max="3580" width="16.28515625" customWidth="1"/>
    <col min="3581" max="3587" width="0" hidden="1" customWidth="1"/>
    <col min="3592" max="3592" width="15.5703125" bestFit="1" customWidth="1"/>
    <col min="3831" max="3831" width="2.7109375" customWidth="1"/>
    <col min="3832" max="3832" width="2.85546875" customWidth="1"/>
    <col min="3833" max="3833" width="41" customWidth="1"/>
    <col min="3834" max="3834" width="2.42578125" customWidth="1"/>
    <col min="3835" max="3835" width="16.140625" bestFit="1" customWidth="1"/>
    <col min="3836" max="3836" width="16.28515625" customWidth="1"/>
    <col min="3837" max="3843" width="0" hidden="1" customWidth="1"/>
    <col min="3848" max="3848" width="15.5703125" bestFit="1" customWidth="1"/>
    <col min="4087" max="4087" width="2.7109375" customWidth="1"/>
    <col min="4088" max="4088" width="2.85546875" customWidth="1"/>
    <col min="4089" max="4089" width="41" customWidth="1"/>
    <col min="4090" max="4090" width="2.42578125" customWidth="1"/>
    <col min="4091" max="4091" width="16.140625" bestFit="1" customWidth="1"/>
    <col min="4092" max="4092" width="16.28515625" customWidth="1"/>
    <col min="4093" max="4099" width="0" hidden="1" customWidth="1"/>
    <col min="4104" max="4104" width="15.5703125" bestFit="1" customWidth="1"/>
    <col min="4343" max="4343" width="2.7109375" customWidth="1"/>
    <col min="4344" max="4344" width="2.85546875" customWidth="1"/>
    <col min="4345" max="4345" width="41" customWidth="1"/>
    <col min="4346" max="4346" width="2.42578125" customWidth="1"/>
    <col min="4347" max="4347" width="16.140625" bestFit="1" customWidth="1"/>
    <col min="4348" max="4348" width="16.28515625" customWidth="1"/>
    <col min="4349" max="4355" width="0" hidden="1" customWidth="1"/>
    <col min="4360" max="4360" width="15.5703125" bestFit="1" customWidth="1"/>
    <col min="4599" max="4599" width="2.7109375" customWidth="1"/>
    <col min="4600" max="4600" width="2.85546875" customWidth="1"/>
    <col min="4601" max="4601" width="41" customWidth="1"/>
    <col min="4602" max="4602" width="2.42578125" customWidth="1"/>
    <col min="4603" max="4603" width="16.140625" bestFit="1" customWidth="1"/>
    <col min="4604" max="4604" width="16.28515625" customWidth="1"/>
    <col min="4605" max="4611" width="0" hidden="1" customWidth="1"/>
    <col min="4616" max="4616" width="15.5703125" bestFit="1" customWidth="1"/>
    <col min="4855" max="4855" width="2.7109375" customWidth="1"/>
    <col min="4856" max="4856" width="2.85546875" customWidth="1"/>
    <col min="4857" max="4857" width="41" customWidth="1"/>
    <col min="4858" max="4858" width="2.42578125" customWidth="1"/>
    <col min="4859" max="4859" width="16.140625" bestFit="1" customWidth="1"/>
    <col min="4860" max="4860" width="16.28515625" customWidth="1"/>
    <col min="4861" max="4867" width="0" hidden="1" customWidth="1"/>
    <col min="4872" max="4872" width="15.5703125" bestFit="1" customWidth="1"/>
    <col min="5111" max="5111" width="2.7109375" customWidth="1"/>
    <col min="5112" max="5112" width="2.85546875" customWidth="1"/>
    <col min="5113" max="5113" width="41" customWidth="1"/>
    <col min="5114" max="5114" width="2.42578125" customWidth="1"/>
    <col min="5115" max="5115" width="16.140625" bestFit="1" customWidth="1"/>
    <col min="5116" max="5116" width="16.28515625" customWidth="1"/>
    <col min="5117" max="5123" width="0" hidden="1" customWidth="1"/>
    <col min="5128" max="5128" width="15.5703125" bestFit="1" customWidth="1"/>
    <col min="5367" max="5367" width="2.7109375" customWidth="1"/>
    <col min="5368" max="5368" width="2.85546875" customWidth="1"/>
    <col min="5369" max="5369" width="41" customWidth="1"/>
    <col min="5370" max="5370" width="2.42578125" customWidth="1"/>
    <col min="5371" max="5371" width="16.140625" bestFit="1" customWidth="1"/>
    <col min="5372" max="5372" width="16.28515625" customWidth="1"/>
    <col min="5373" max="5379" width="0" hidden="1" customWidth="1"/>
    <col min="5384" max="5384" width="15.5703125" bestFit="1" customWidth="1"/>
    <col min="5623" max="5623" width="2.7109375" customWidth="1"/>
    <col min="5624" max="5624" width="2.85546875" customWidth="1"/>
    <col min="5625" max="5625" width="41" customWidth="1"/>
    <col min="5626" max="5626" width="2.42578125" customWidth="1"/>
    <col min="5627" max="5627" width="16.140625" bestFit="1" customWidth="1"/>
    <col min="5628" max="5628" width="16.28515625" customWidth="1"/>
    <col min="5629" max="5635" width="0" hidden="1" customWidth="1"/>
    <col min="5640" max="5640" width="15.5703125" bestFit="1" customWidth="1"/>
    <col min="5879" max="5879" width="2.7109375" customWidth="1"/>
    <col min="5880" max="5880" width="2.85546875" customWidth="1"/>
    <col min="5881" max="5881" width="41" customWidth="1"/>
    <col min="5882" max="5882" width="2.42578125" customWidth="1"/>
    <col min="5883" max="5883" width="16.140625" bestFit="1" customWidth="1"/>
    <col min="5884" max="5884" width="16.28515625" customWidth="1"/>
    <col min="5885" max="5891" width="0" hidden="1" customWidth="1"/>
    <col min="5896" max="5896" width="15.5703125" bestFit="1" customWidth="1"/>
    <col min="6135" max="6135" width="2.7109375" customWidth="1"/>
    <col min="6136" max="6136" width="2.85546875" customWidth="1"/>
    <col min="6137" max="6137" width="41" customWidth="1"/>
    <col min="6138" max="6138" width="2.42578125" customWidth="1"/>
    <col min="6139" max="6139" width="16.140625" bestFit="1" customWidth="1"/>
    <col min="6140" max="6140" width="16.28515625" customWidth="1"/>
    <col min="6141" max="6147" width="0" hidden="1" customWidth="1"/>
    <col min="6152" max="6152" width="15.5703125" bestFit="1" customWidth="1"/>
    <col min="6391" max="6391" width="2.7109375" customWidth="1"/>
    <col min="6392" max="6392" width="2.85546875" customWidth="1"/>
    <col min="6393" max="6393" width="41" customWidth="1"/>
    <col min="6394" max="6394" width="2.42578125" customWidth="1"/>
    <col min="6395" max="6395" width="16.140625" bestFit="1" customWidth="1"/>
    <col min="6396" max="6396" width="16.28515625" customWidth="1"/>
    <col min="6397" max="6403" width="0" hidden="1" customWidth="1"/>
    <col min="6408" max="6408" width="15.5703125" bestFit="1" customWidth="1"/>
    <col min="6647" max="6647" width="2.7109375" customWidth="1"/>
    <col min="6648" max="6648" width="2.85546875" customWidth="1"/>
    <col min="6649" max="6649" width="41" customWidth="1"/>
    <col min="6650" max="6650" width="2.42578125" customWidth="1"/>
    <col min="6651" max="6651" width="16.140625" bestFit="1" customWidth="1"/>
    <col min="6652" max="6652" width="16.28515625" customWidth="1"/>
    <col min="6653" max="6659" width="0" hidden="1" customWidth="1"/>
    <col min="6664" max="6664" width="15.5703125" bestFit="1" customWidth="1"/>
    <col min="6903" max="6903" width="2.7109375" customWidth="1"/>
    <col min="6904" max="6904" width="2.85546875" customWidth="1"/>
    <col min="6905" max="6905" width="41" customWidth="1"/>
    <col min="6906" max="6906" width="2.42578125" customWidth="1"/>
    <col min="6907" max="6907" width="16.140625" bestFit="1" customWidth="1"/>
    <col min="6908" max="6908" width="16.28515625" customWidth="1"/>
    <col min="6909" max="6915" width="0" hidden="1" customWidth="1"/>
    <col min="6920" max="6920" width="15.5703125" bestFit="1" customWidth="1"/>
    <col min="7159" max="7159" width="2.7109375" customWidth="1"/>
    <col min="7160" max="7160" width="2.85546875" customWidth="1"/>
    <col min="7161" max="7161" width="41" customWidth="1"/>
    <col min="7162" max="7162" width="2.42578125" customWidth="1"/>
    <col min="7163" max="7163" width="16.140625" bestFit="1" customWidth="1"/>
    <col min="7164" max="7164" width="16.28515625" customWidth="1"/>
    <col min="7165" max="7171" width="0" hidden="1" customWidth="1"/>
    <col min="7176" max="7176" width="15.5703125" bestFit="1" customWidth="1"/>
    <col min="7415" max="7415" width="2.7109375" customWidth="1"/>
    <col min="7416" max="7416" width="2.85546875" customWidth="1"/>
    <col min="7417" max="7417" width="41" customWidth="1"/>
    <col min="7418" max="7418" width="2.42578125" customWidth="1"/>
    <col min="7419" max="7419" width="16.140625" bestFit="1" customWidth="1"/>
    <col min="7420" max="7420" width="16.28515625" customWidth="1"/>
    <col min="7421" max="7427" width="0" hidden="1" customWidth="1"/>
    <col min="7432" max="7432" width="15.5703125" bestFit="1" customWidth="1"/>
    <col min="7671" max="7671" width="2.7109375" customWidth="1"/>
    <col min="7672" max="7672" width="2.85546875" customWidth="1"/>
    <col min="7673" max="7673" width="41" customWidth="1"/>
    <col min="7674" max="7674" width="2.42578125" customWidth="1"/>
    <col min="7675" max="7675" width="16.140625" bestFit="1" customWidth="1"/>
    <col min="7676" max="7676" width="16.28515625" customWidth="1"/>
    <col min="7677" max="7683" width="0" hidden="1" customWidth="1"/>
    <col min="7688" max="7688" width="15.5703125" bestFit="1" customWidth="1"/>
    <col min="7927" max="7927" width="2.7109375" customWidth="1"/>
    <col min="7928" max="7928" width="2.85546875" customWidth="1"/>
    <col min="7929" max="7929" width="41" customWidth="1"/>
    <col min="7930" max="7930" width="2.42578125" customWidth="1"/>
    <col min="7931" max="7931" width="16.140625" bestFit="1" customWidth="1"/>
    <col min="7932" max="7932" width="16.28515625" customWidth="1"/>
    <col min="7933" max="7939" width="0" hidden="1" customWidth="1"/>
    <col min="7944" max="7944" width="15.5703125" bestFit="1" customWidth="1"/>
    <col min="8183" max="8183" width="2.7109375" customWidth="1"/>
    <col min="8184" max="8184" width="2.85546875" customWidth="1"/>
    <col min="8185" max="8185" width="41" customWidth="1"/>
    <col min="8186" max="8186" width="2.42578125" customWidth="1"/>
    <col min="8187" max="8187" width="16.140625" bestFit="1" customWidth="1"/>
    <col min="8188" max="8188" width="16.28515625" customWidth="1"/>
    <col min="8189" max="8195" width="0" hidden="1" customWidth="1"/>
    <col min="8200" max="8200" width="15.5703125" bestFit="1" customWidth="1"/>
    <col min="8439" max="8439" width="2.7109375" customWidth="1"/>
    <col min="8440" max="8440" width="2.85546875" customWidth="1"/>
    <col min="8441" max="8441" width="41" customWidth="1"/>
    <col min="8442" max="8442" width="2.42578125" customWidth="1"/>
    <col min="8443" max="8443" width="16.140625" bestFit="1" customWidth="1"/>
    <col min="8444" max="8444" width="16.28515625" customWidth="1"/>
    <col min="8445" max="8451" width="0" hidden="1" customWidth="1"/>
    <col min="8456" max="8456" width="15.5703125" bestFit="1" customWidth="1"/>
    <col min="8695" max="8695" width="2.7109375" customWidth="1"/>
    <col min="8696" max="8696" width="2.85546875" customWidth="1"/>
    <col min="8697" max="8697" width="41" customWidth="1"/>
    <col min="8698" max="8698" width="2.42578125" customWidth="1"/>
    <col min="8699" max="8699" width="16.140625" bestFit="1" customWidth="1"/>
    <col min="8700" max="8700" width="16.28515625" customWidth="1"/>
    <col min="8701" max="8707" width="0" hidden="1" customWidth="1"/>
    <col min="8712" max="8712" width="15.5703125" bestFit="1" customWidth="1"/>
    <col min="8951" max="8951" width="2.7109375" customWidth="1"/>
    <col min="8952" max="8952" width="2.85546875" customWidth="1"/>
    <col min="8953" max="8953" width="41" customWidth="1"/>
    <col min="8954" max="8954" width="2.42578125" customWidth="1"/>
    <col min="8955" max="8955" width="16.140625" bestFit="1" customWidth="1"/>
    <col min="8956" max="8956" width="16.28515625" customWidth="1"/>
    <col min="8957" max="8963" width="0" hidden="1" customWidth="1"/>
    <col min="8968" max="8968" width="15.5703125" bestFit="1" customWidth="1"/>
    <col min="9207" max="9207" width="2.7109375" customWidth="1"/>
    <col min="9208" max="9208" width="2.85546875" customWidth="1"/>
    <col min="9209" max="9209" width="41" customWidth="1"/>
    <col min="9210" max="9210" width="2.42578125" customWidth="1"/>
    <col min="9211" max="9211" width="16.140625" bestFit="1" customWidth="1"/>
    <col min="9212" max="9212" width="16.28515625" customWidth="1"/>
    <col min="9213" max="9219" width="0" hidden="1" customWidth="1"/>
    <col min="9224" max="9224" width="15.5703125" bestFit="1" customWidth="1"/>
    <col min="9463" max="9463" width="2.7109375" customWidth="1"/>
    <col min="9464" max="9464" width="2.85546875" customWidth="1"/>
    <col min="9465" max="9465" width="41" customWidth="1"/>
    <col min="9466" max="9466" width="2.42578125" customWidth="1"/>
    <col min="9467" max="9467" width="16.140625" bestFit="1" customWidth="1"/>
    <col min="9468" max="9468" width="16.28515625" customWidth="1"/>
    <col min="9469" max="9475" width="0" hidden="1" customWidth="1"/>
    <col min="9480" max="9480" width="15.5703125" bestFit="1" customWidth="1"/>
    <col min="9719" max="9719" width="2.7109375" customWidth="1"/>
    <col min="9720" max="9720" width="2.85546875" customWidth="1"/>
    <col min="9721" max="9721" width="41" customWidth="1"/>
    <col min="9722" max="9722" width="2.42578125" customWidth="1"/>
    <col min="9723" max="9723" width="16.140625" bestFit="1" customWidth="1"/>
    <col min="9724" max="9724" width="16.28515625" customWidth="1"/>
    <col min="9725" max="9731" width="0" hidden="1" customWidth="1"/>
    <col min="9736" max="9736" width="15.5703125" bestFit="1" customWidth="1"/>
    <col min="9975" max="9975" width="2.7109375" customWidth="1"/>
    <col min="9976" max="9976" width="2.85546875" customWidth="1"/>
    <col min="9977" max="9977" width="41" customWidth="1"/>
    <col min="9978" max="9978" width="2.42578125" customWidth="1"/>
    <col min="9979" max="9979" width="16.140625" bestFit="1" customWidth="1"/>
    <col min="9980" max="9980" width="16.28515625" customWidth="1"/>
    <col min="9981" max="9987" width="0" hidden="1" customWidth="1"/>
    <col min="9992" max="9992" width="15.5703125" bestFit="1" customWidth="1"/>
    <col min="10231" max="10231" width="2.7109375" customWidth="1"/>
    <col min="10232" max="10232" width="2.85546875" customWidth="1"/>
    <col min="10233" max="10233" width="41" customWidth="1"/>
    <col min="10234" max="10234" width="2.42578125" customWidth="1"/>
    <col min="10235" max="10235" width="16.140625" bestFit="1" customWidth="1"/>
    <col min="10236" max="10236" width="16.28515625" customWidth="1"/>
    <col min="10237" max="10243" width="0" hidden="1" customWidth="1"/>
    <col min="10248" max="10248" width="15.5703125" bestFit="1" customWidth="1"/>
    <col min="10487" max="10487" width="2.7109375" customWidth="1"/>
    <col min="10488" max="10488" width="2.85546875" customWidth="1"/>
    <col min="10489" max="10489" width="41" customWidth="1"/>
    <col min="10490" max="10490" width="2.42578125" customWidth="1"/>
    <col min="10491" max="10491" width="16.140625" bestFit="1" customWidth="1"/>
    <col min="10492" max="10492" width="16.28515625" customWidth="1"/>
    <col min="10493" max="10499" width="0" hidden="1" customWidth="1"/>
    <col min="10504" max="10504" width="15.5703125" bestFit="1" customWidth="1"/>
    <col min="10743" max="10743" width="2.7109375" customWidth="1"/>
    <col min="10744" max="10744" width="2.85546875" customWidth="1"/>
    <col min="10745" max="10745" width="41" customWidth="1"/>
    <col min="10746" max="10746" width="2.42578125" customWidth="1"/>
    <col min="10747" max="10747" width="16.140625" bestFit="1" customWidth="1"/>
    <col min="10748" max="10748" width="16.28515625" customWidth="1"/>
    <col min="10749" max="10755" width="0" hidden="1" customWidth="1"/>
    <col min="10760" max="10760" width="15.5703125" bestFit="1" customWidth="1"/>
    <col min="10999" max="10999" width="2.7109375" customWidth="1"/>
    <col min="11000" max="11000" width="2.85546875" customWidth="1"/>
    <col min="11001" max="11001" width="41" customWidth="1"/>
    <col min="11002" max="11002" width="2.42578125" customWidth="1"/>
    <col min="11003" max="11003" width="16.140625" bestFit="1" customWidth="1"/>
    <col min="11004" max="11004" width="16.28515625" customWidth="1"/>
    <col min="11005" max="11011" width="0" hidden="1" customWidth="1"/>
    <col min="11016" max="11016" width="15.5703125" bestFit="1" customWidth="1"/>
    <col min="11255" max="11255" width="2.7109375" customWidth="1"/>
    <col min="11256" max="11256" width="2.85546875" customWidth="1"/>
    <col min="11257" max="11257" width="41" customWidth="1"/>
    <col min="11258" max="11258" width="2.42578125" customWidth="1"/>
    <col min="11259" max="11259" width="16.140625" bestFit="1" customWidth="1"/>
    <col min="11260" max="11260" width="16.28515625" customWidth="1"/>
    <col min="11261" max="11267" width="0" hidden="1" customWidth="1"/>
    <col min="11272" max="11272" width="15.5703125" bestFit="1" customWidth="1"/>
    <col min="11511" max="11511" width="2.7109375" customWidth="1"/>
    <col min="11512" max="11512" width="2.85546875" customWidth="1"/>
    <col min="11513" max="11513" width="41" customWidth="1"/>
    <col min="11514" max="11514" width="2.42578125" customWidth="1"/>
    <col min="11515" max="11515" width="16.140625" bestFit="1" customWidth="1"/>
    <col min="11516" max="11516" width="16.28515625" customWidth="1"/>
    <col min="11517" max="11523" width="0" hidden="1" customWidth="1"/>
    <col min="11528" max="11528" width="15.5703125" bestFit="1" customWidth="1"/>
    <col min="11767" max="11767" width="2.7109375" customWidth="1"/>
    <col min="11768" max="11768" width="2.85546875" customWidth="1"/>
    <col min="11769" max="11769" width="41" customWidth="1"/>
    <col min="11770" max="11770" width="2.42578125" customWidth="1"/>
    <col min="11771" max="11771" width="16.140625" bestFit="1" customWidth="1"/>
    <col min="11772" max="11772" width="16.28515625" customWidth="1"/>
    <col min="11773" max="11779" width="0" hidden="1" customWidth="1"/>
    <col min="11784" max="11784" width="15.5703125" bestFit="1" customWidth="1"/>
    <col min="12023" max="12023" width="2.7109375" customWidth="1"/>
    <col min="12024" max="12024" width="2.85546875" customWidth="1"/>
    <col min="12025" max="12025" width="41" customWidth="1"/>
    <col min="12026" max="12026" width="2.42578125" customWidth="1"/>
    <col min="12027" max="12027" width="16.140625" bestFit="1" customWidth="1"/>
    <col min="12028" max="12028" width="16.28515625" customWidth="1"/>
    <col min="12029" max="12035" width="0" hidden="1" customWidth="1"/>
    <col min="12040" max="12040" width="15.5703125" bestFit="1" customWidth="1"/>
    <col min="12279" max="12279" width="2.7109375" customWidth="1"/>
    <col min="12280" max="12280" width="2.85546875" customWidth="1"/>
    <col min="12281" max="12281" width="41" customWidth="1"/>
    <col min="12282" max="12282" width="2.42578125" customWidth="1"/>
    <col min="12283" max="12283" width="16.140625" bestFit="1" customWidth="1"/>
    <col min="12284" max="12284" width="16.28515625" customWidth="1"/>
    <col min="12285" max="12291" width="0" hidden="1" customWidth="1"/>
    <col min="12296" max="12296" width="15.5703125" bestFit="1" customWidth="1"/>
    <col min="12535" max="12535" width="2.7109375" customWidth="1"/>
    <col min="12536" max="12536" width="2.85546875" customWidth="1"/>
    <col min="12537" max="12537" width="41" customWidth="1"/>
    <col min="12538" max="12538" width="2.42578125" customWidth="1"/>
    <col min="12539" max="12539" width="16.140625" bestFit="1" customWidth="1"/>
    <col min="12540" max="12540" width="16.28515625" customWidth="1"/>
    <col min="12541" max="12547" width="0" hidden="1" customWidth="1"/>
    <col min="12552" max="12552" width="15.5703125" bestFit="1" customWidth="1"/>
    <col min="12791" max="12791" width="2.7109375" customWidth="1"/>
    <col min="12792" max="12792" width="2.85546875" customWidth="1"/>
    <col min="12793" max="12793" width="41" customWidth="1"/>
    <col min="12794" max="12794" width="2.42578125" customWidth="1"/>
    <col min="12795" max="12795" width="16.140625" bestFit="1" customWidth="1"/>
    <col min="12796" max="12796" width="16.28515625" customWidth="1"/>
    <col min="12797" max="12803" width="0" hidden="1" customWidth="1"/>
    <col min="12808" max="12808" width="15.5703125" bestFit="1" customWidth="1"/>
    <col min="13047" max="13047" width="2.7109375" customWidth="1"/>
    <col min="13048" max="13048" width="2.85546875" customWidth="1"/>
    <col min="13049" max="13049" width="41" customWidth="1"/>
    <col min="13050" max="13050" width="2.42578125" customWidth="1"/>
    <col min="13051" max="13051" width="16.140625" bestFit="1" customWidth="1"/>
    <col min="13052" max="13052" width="16.28515625" customWidth="1"/>
    <col min="13053" max="13059" width="0" hidden="1" customWidth="1"/>
    <col min="13064" max="13064" width="15.5703125" bestFit="1" customWidth="1"/>
    <col min="13303" max="13303" width="2.7109375" customWidth="1"/>
    <col min="13304" max="13304" width="2.85546875" customWidth="1"/>
    <col min="13305" max="13305" width="41" customWidth="1"/>
    <col min="13306" max="13306" width="2.42578125" customWidth="1"/>
    <col min="13307" max="13307" width="16.140625" bestFit="1" customWidth="1"/>
    <col min="13308" max="13308" width="16.28515625" customWidth="1"/>
    <col min="13309" max="13315" width="0" hidden="1" customWidth="1"/>
    <col min="13320" max="13320" width="15.5703125" bestFit="1" customWidth="1"/>
    <col min="13559" max="13559" width="2.7109375" customWidth="1"/>
    <col min="13560" max="13560" width="2.85546875" customWidth="1"/>
    <col min="13561" max="13561" width="41" customWidth="1"/>
    <col min="13562" max="13562" width="2.42578125" customWidth="1"/>
    <col min="13563" max="13563" width="16.140625" bestFit="1" customWidth="1"/>
    <col min="13564" max="13564" width="16.28515625" customWidth="1"/>
    <col min="13565" max="13571" width="0" hidden="1" customWidth="1"/>
    <col min="13576" max="13576" width="15.5703125" bestFit="1" customWidth="1"/>
    <col min="13815" max="13815" width="2.7109375" customWidth="1"/>
    <col min="13816" max="13816" width="2.85546875" customWidth="1"/>
    <col min="13817" max="13817" width="41" customWidth="1"/>
    <col min="13818" max="13818" width="2.42578125" customWidth="1"/>
    <col min="13819" max="13819" width="16.140625" bestFit="1" customWidth="1"/>
    <col min="13820" max="13820" width="16.28515625" customWidth="1"/>
    <col min="13821" max="13827" width="0" hidden="1" customWidth="1"/>
    <col min="13832" max="13832" width="15.5703125" bestFit="1" customWidth="1"/>
    <col min="14071" max="14071" width="2.7109375" customWidth="1"/>
    <col min="14072" max="14072" width="2.85546875" customWidth="1"/>
    <col min="14073" max="14073" width="41" customWidth="1"/>
    <col min="14074" max="14074" width="2.42578125" customWidth="1"/>
    <col min="14075" max="14075" width="16.140625" bestFit="1" customWidth="1"/>
    <col min="14076" max="14076" width="16.28515625" customWidth="1"/>
    <col min="14077" max="14083" width="0" hidden="1" customWidth="1"/>
    <col min="14088" max="14088" width="15.5703125" bestFit="1" customWidth="1"/>
    <col min="14327" max="14327" width="2.7109375" customWidth="1"/>
    <col min="14328" max="14328" width="2.85546875" customWidth="1"/>
    <col min="14329" max="14329" width="41" customWidth="1"/>
    <col min="14330" max="14330" width="2.42578125" customWidth="1"/>
    <col min="14331" max="14331" width="16.140625" bestFit="1" customWidth="1"/>
    <col min="14332" max="14332" width="16.28515625" customWidth="1"/>
    <col min="14333" max="14339" width="0" hidden="1" customWidth="1"/>
    <col min="14344" max="14344" width="15.5703125" bestFit="1" customWidth="1"/>
    <col min="14583" max="14583" width="2.7109375" customWidth="1"/>
    <col min="14584" max="14584" width="2.85546875" customWidth="1"/>
    <col min="14585" max="14585" width="41" customWidth="1"/>
    <col min="14586" max="14586" width="2.42578125" customWidth="1"/>
    <col min="14587" max="14587" width="16.140625" bestFit="1" customWidth="1"/>
    <col min="14588" max="14588" width="16.28515625" customWidth="1"/>
    <col min="14589" max="14595" width="0" hidden="1" customWidth="1"/>
    <col min="14600" max="14600" width="15.5703125" bestFit="1" customWidth="1"/>
    <col min="14839" max="14839" width="2.7109375" customWidth="1"/>
    <col min="14840" max="14840" width="2.85546875" customWidth="1"/>
    <col min="14841" max="14841" width="41" customWidth="1"/>
    <col min="14842" max="14842" width="2.42578125" customWidth="1"/>
    <col min="14843" max="14843" width="16.140625" bestFit="1" customWidth="1"/>
    <col min="14844" max="14844" width="16.28515625" customWidth="1"/>
    <col min="14845" max="14851" width="0" hidden="1" customWidth="1"/>
    <col min="14856" max="14856" width="15.5703125" bestFit="1" customWidth="1"/>
    <col min="15095" max="15095" width="2.7109375" customWidth="1"/>
    <col min="15096" max="15096" width="2.85546875" customWidth="1"/>
    <col min="15097" max="15097" width="41" customWidth="1"/>
    <col min="15098" max="15098" width="2.42578125" customWidth="1"/>
    <col min="15099" max="15099" width="16.140625" bestFit="1" customWidth="1"/>
    <col min="15100" max="15100" width="16.28515625" customWidth="1"/>
    <col min="15101" max="15107" width="0" hidden="1" customWidth="1"/>
    <col min="15112" max="15112" width="15.5703125" bestFit="1" customWidth="1"/>
    <col min="15351" max="15351" width="2.7109375" customWidth="1"/>
    <col min="15352" max="15352" width="2.85546875" customWidth="1"/>
    <col min="15353" max="15353" width="41" customWidth="1"/>
    <col min="15354" max="15354" width="2.42578125" customWidth="1"/>
    <col min="15355" max="15355" width="16.140625" bestFit="1" customWidth="1"/>
    <col min="15356" max="15356" width="16.28515625" customWidth="1"/>
    <col min="15357" max="15363" width="0" hidden="1" customWidth="1"/>
    <col min="15368" max="15368" width="15.5703125" bestFit="1" customWidth="1"/>
    <col min="15607" max="15607" width="2.7109375" customWidth="1"/>
    <col min="15608" max="15608" width="2.85546875" customWidth="1"/>
    <col min="15609" max="15609" width="41" customWidth="1"/>
    <col min="15610" max="15610" width="2.42578125" customWidth="1"/>
    <col min="15611" max="15611" width="16.140625" bestFit="1" customWidth="1"/>
    <col min="15612" max="15612" width="16.28515625" customWidth="1"/>
    <col min="15613" max="15619" width="0" hidden="1" customWidth="1"/>
    <col min="15624" max="15624" width="15.5703125" bestFit="1" customWidth="1"/>
    <col min="15863" max="15863" width="2.7109375" customWidth="1"/>
    <col min="15864" max="15864" width="2.85546875" customWidth="1"/>
    <col min="15865" max="15865" width="41" customWidth="1"/>
    <col min="15866" max="15866" width="2.42578125" customWidth="1"/>
    <col min="15867" max="15867" width="16.140625" bestFit="1" customWidth="1"/>
    <col min="15868" max="15868" width="16.28515625" customWidth="1"/>
    <col min="15869" max="15875" width="0" hidden="1" customWidth="1"/>
    <col min="15880" max="15880" width="15.5703125" bestFit="1" customWidth="1"/>
    <col min="16119" max="16119" width="2.7109375" customWidth="1"/>
    <col min="16120" max="16120" width="2.85546875" customWidth="1"/>
    <col min="16121" max="16121" width="41" customWidth="1"/>
    <col min="16122" max="16122" width="2.42578125" customWidth="1"/>
    <col min="16123" max="16123" width="16.140625" bestFit="1" customWidth="1"/>
    <col min="16124" max="16124" width="16.28515625" customWidth="1"/>
    <col min="16125" max="16131" width="0" hidden="1" customWidth="1"/>
    <col min="16136" max="16136" width="15.5703125" bestFit="1" customWidth="1"/>
  </cols>
  <sheetData>
    <row r="1" spans="1:7" x14ac:dyDescent="0.5">
      <c r="A1" s="1" t="s">
        <v>261</v>
      </c>
      <c r="E1" s="2"/>
    </row>
    <row r="2" spans="1:7" x14ac:dyDescent="0.5">
      <c r="A2" t="s">
        <v>0</v>
      </c>
      <c r="E2" s="2"/>
    </row>
    <row r="3" spans="1:7" x14ac:dyDescent="0.5">
      <c r="A3" s="166">
        <v>45421</v>
      </c>
      <c r="B3" s="166"/>
      <c r="C3" s="166"/>
      <c r="E3" s="2"/>
    </row>
    <row r="4" spans="1:7" x14ac:dyDescent="0.5">
      <c r="E4" s="4" t="s">
        <v>1</v>
      </c>
      <c r="F4" s="4" t="s">
        <v>1</v>
      </c>
    </row>
    <row r="5" spans="1:7" x14ac:dyDescent="0.5">
      <c r="A5" s="5" t="s">
        <v>2</v>
      </c>
      <c r="E5" s="6"/>
      <c r="F5" s="6" t="s">
        <v>4</v>
      </c>
    </row>
    <row r="6" spans="1:7" x14ac:dyDescent="0.5">
      <c r="A6" s="5"/>
      <c r="B6" s="7"/>
      <c r="C6" s="7" t="s">
        <v>5</v>
      </c>
      <c r="D6" s="7"/>
      <c r="E6" s="8">
        <v>0</v>
      </c>
      <c r="F6" s="9"/>
      <c r="G6" s="7"/>
    </row>
    <row r="7" spans="1:7" x14ac:dyDescent="0.5">
      <c r="A7" s="7"/>
      <c r="B7" s="7" t="s">
        <v>6</v>
      </c>
      <c r="C7" s="7"/>
      <c r="D7" s="7"/>
      <c r="E7" s="10"/>
      <c r="F7" s="9"/>
      <c r="G7" s="7"/>
    </row>
    <row r="8" spans="1:7" x14ac:dyDescent="0.5">
      <c r="A8" s="7"/>
      <c r="B8" s="7"/>
      <c r="C8" s="7" t="s">
        <v>7</v>
      </c>
      <c r="D8" s="7"/>
      <c r="E8" s="8">
        <v>0</v>
      </c>
      <c r="F8" s="9"/>
      <c r="G8" s="7"/>
    </row>
    <row r="9" spans="1:7" x14ac:dyDescent="0.5">
      <c r="A9" s="7"/>
      <c r="B9" s="7"/>
      <c r="C9" s="7" t="s">
        <v>8</v>
      </c>
      <c r="D9" s="7"/>
      <c r="E9" s="8">
        <v>0</v>
      </c>
      <c r="F9" s="8"/>
      <c r="G9" s="7"/>
    </row>
    <row r="10" spans="1:7" x14ac:dyDescent="0.5">
      <c r="A10" s="7"/>
      <c r="B10" s="7"/>
      <c r="C10" s="7" t="s">
        <v>9</v>
      </c>
      <c r="D10" s="7"/>
      <c r="E10" s="8">
        <v>0</v>
      </c>
      <c r="F10" s="8"/>
      <c r="G10" s="7"/>
    </row>
    <row r="11" spans="1:7" x14ac:dyDescent="0.5">
      <c r="A11" s="7"/>
      <c r="B11" s="7"/>
      <c r="C11" s="7" t="s">
        <v>10</v>
      </c>
      <c r="D11" s="7"/>
      <c r="E11" s="8">
        <v>-29725.919999999998</v>
      </c>
      <c r="F11" s="8"/>
      <c r="G11" s="7"/>
    </row>
    <row r="12" spans="1:7" x14ac:dyDescent="0.5">
      <c r="A12" s="7"/>
      <c r="B12" s="7"/>
      <c r="C12" s="7" t="s">
        <v>11</v>
      </c>
      <c r="D12" s="7"/>
      <c r="E12" s="8">
        <v>-9856607.5</v>
      </c>
      <c r="F12" s="8"/>
      <c r="G12" s="7"/>
    </row>
    <row r="13" spans="1:7" x14ac:dyDescent="0.5">
      <c r="A13" s="7"/>
      <c r="B13" s="7"/>
      <c r="C13" s="7" t="s">
        <v>12</v>
      </c>
      <c r="D13" s="7"/>
      <c r="E13" s="8">
        <v>0</v>
      </c>
      <c r="F13" s="8"/>
      <c r="G13" s="7"/>
    </row>
    <row r="14" spans="1:7" x14ac:dyDescent="0.5">
      <c r="A14" s="7"/>
      <c r="B14" s="7"/>
      <c r="C14" s="7" t="s">
        <v>13</v>
      </c>
      <c r="D14" s="7"/>
      <c r="E14" s="8">
        <v>0</v>
      </c>
      <c r="F14" s="8"/>
      <c r="G14" s="7"/>
    </row>
    <row r="15" spans="1:7" x14ac:dyDescent="0.5">
      <c r="A15" s="7"/>
      <c r="B15" s="7"/>
      <c r="C15" s="7" t="s">
        <v>14</v>
      </c>
      <c r="D15" s="7"/>
      <c r="E15" s="8"/>
      <c r="F15" s="8"/>
      <c r="G15" s="7"/>
    </row>
    <row r="16" spans="1:7" x14ac:dyDescent="0.5">
      <c r="A16" s="7"/>
      <c r="B16" s="7"/>
      <c r="C16" s="7" t="s">
        <v>15</v>
      </c>
      <c r="D16" s="7"/>
      <c r="E16" s="8"/>
      <c r="F16" s="8"/>
      <c r="G16" s="7"/>
    </row>
    <row r="17" spans="1:7" x14ac:dyDescent="0.5">
      <c r="A17" s="7"/>
      <c r="B17" s="7"/>
      <c r="C17" s="7" t="s">
        <v>258</v>
      </c>
      <c r="D17" s="7"/>
      <c r="E17" s="8">
        <v>-16859339.280000001</v>
      </c>
      <c r="F17" s="8"/>
      <c r="G17" s="7"/>
    </row>
    <row r="18" spans="1:7" x14ac:dyDescent="0.5">
      <c r="A18" s="7"/>
      <c r="B18" s="7"/>
      <c r="C18" s="7" t="s">
        <v>17</v>
      </c>
      <c r="D18" s="7"/>
      <c r="E18" s="8">
        <v>-154087.44</v>
      </c>
      <c r="F18" s="8"/>
      <c r="G18" s="7"/>
    </row>
    <row r="19" spans="1:7" x14ac:dyDescent="0.5">
      <c r="A19" s="7"/>
      <c r="B19" s="7"/>
      <c r="C19" s="7" t="s">
        <v>18</v>
      </c>
      <c r="D19" s="7"/>
      <c r="E19" s="8">
        <v>-486543.15</v>
      </c>
      <c r="F19" s="8"/>
      <c r="G19" s="7"/>
    </row>
    <row r="20" spans="1:7" x14ac:dyDescent="0.5">
      <c r="A20" s="7"/>
      <c r="B20" s="7"/>
      <c r="C20" s="7" t="s">
        <v>19</v>
      </c>
      <c r="D20" s="7"/>
      <c r="E20" s="8">
        <v>0</v>
      </c>
      <c r="F20" s="8"/>
      <c r="G20" s="7"/>
    </row>
    <row r="21" spans="1:7" x14ac:dyDescent="0.5">
      <c r="A21" s="7"/>
      <c r="B21" s="7"/>
      <c r="C21" s="7" t="s">
        <v>20</v>
      </c>
      <c r="D21" s="7"/>
      <c r="E21" s="8">
        <v>-4137725.2</v>
      </c>
      <c r="F21" s="8"/>
      <c r="G21" s="7"/>
    </row>
    <row r="22" spans="1:7" x14ac:dyDescent="0.5">
      <c r="A22" s="7"/>
      <c r="B22" s="7"/>
      <c r="C22" s="7" t="s">
        <v>21</v>
      </c>
      <c r="D22" s="7"/>
      <c r="E22" s="8"/>
      <c r="F22" s="8"/>
      <c r="G22" s="7"/>
    </row>
    <row r="23" spans="1:7" x14ac:dyDescent="0.5">
      <c r="A23" s="7"/>
      <c r="B23" s="7" t="s">
        <v>22</v>
      </c>
      <c r="C23" s="7"/>
      <c r="D23" s="7"/>
      <c r="E23" s="8"/>
      <c r="F23" s="8"/>
      <c r="G23" s="7"/>
    </row>
    <row r="24" spans="1:7" x14ac:dyDescent="0.5">
      <c r="A24" s="7"/>
      <c r="B24" s="7"/>
      <c r="C24" s="7" t="s">
        <v>23</v>
      </c>
      <c r="D24" s="7"/>
      <c r="E24" s="8"/>
      <c r="F24" s="8"/>
      <c r="G24" s="7"/>
    </row>
    <row r="25" spans="1:7" x14ac:dyDescent="0.5">
      <c r="A25" s="7"/>
      <c r="B25" s="7"/>
      <c r="C25" s="7" t="s">
        <v>24</v>
      </c>
      <c r="D25" s="7"/>
      <c r="E25" s="8"/>
      <c r="F25" s="8"/>
      <c r="G25" s="7"/>
    </row>
    <row r="26" spans="1:7" x14ac:dyDescent="0.5">
      <c r="A26" s="7"/>
      <c r="B26" s="7" t="s">
        <v>25</v>
      </c>
      <c r="C26" s="7"/>
      <c r="D26" s="7"/>
      <c r="E26" s="8"/>
      <c r="F26" s="8"/>
      <c r="G26" s="7"/>
    </row>
    <row r="27" spans="1:7" x14ac:dyDescent="0.5">
      <c r="A27" s="7"/>
      <c r="B27" s="7"/>
      <c r="C27" s="7" t="s">
        <v>25</v>
      </c>
      <c r="D27" s="7"/>
      <c r="E27" s="8">
        <v>3606989.17</v>
      </c>
      <c r="F27" s="8"/>
      <c r="G27" s="7"/>
    </row>
    <row r="28" spans="1:7" x14ac:dyDescent="0.5">
      <c r="A28" s="7"/>
      <c r="B28" s="7"/>
      <c r="C28" s="7" t="s">
        <v>26</v>
      </c>
      <c r="D28" s="7"/>
      <c r="E28" s="8"/>
      <c r="F28" s="8"/>
      <c r="G28" s="7"/>
    </row>
    <row r="29" spans="1:7" x14ac:dyDescent="0.5">
      <c r="A29" s="5" t="s">
        <v>27</v>
      </c>
      <c r="B29" s="7"/>
      <c r="C29" s="7"/>
      <c r="D29" s="7"/>
      <c r="E29" s="8"/>
      <c r="F29" s="8"/>
      <c r="G29" s="7"/>
    </row>
    <row r="30" spans="1:7" x14ac:dyDescent="0.5">
      <c r="A30" s="7"/>
      <c r="B30" s="7"/>
      <c r="C30" s="7" t="s">
        <v>28</v>
      </c>
      <c r="D30" s="7"/>
      <c r="E30" s="8">
        <v>4477660.97</v>
      </c>
      <c r="F30" s="8"/>
      <c r="G30" s="7"/>
    </row>
    <row r="31" spans="1:7" x14ac:dyDescent="0.5">
      <c r="A31" s="7"/>
      <c r="B31" s="7"/>
      <c r="C31" s="7" t="s">
        <v>29</v>
      </c>
      <c r="D31" s="7"/>
      <c r="E31" s="8">
        <v>274847</v>
      </c>
      <c r="F31" s="8"/>
      <c r="G31" s="7"/>
    </row>
    <row r="32" spans="1:7" x14ac:dyDescent="0.5">
      <c r="A32" s="7"/>
      <c r="B32" s="7" t="s">
        <v>30</v>
      </c>
      <c r="C32" s="7"/>
      <c r="D32" s="7"/>
      <c r="E32" s="8"/>
      <c r="F32" s="8"/>
      <c r="G32" s="7"/>
    </row>
    <row r="33" spans="1:7" x14ac:dyDescent="0.5">
      <c r="A33" s="7"/>
      <c r="B33" s="7"/>
      <c r="C33" s="7" t="s">
        <v>31</v>
      </c>
      <c r="D33" s="7"/>
      <c r="E33" s="8">
        <v>0</v>
      </c>
      <c r="F33" s="8"/>
      <c r="G33" s="7"/>
    </row>
    <row r="34" spans="1:7" x14ac:dyDescent="0.5">
      <c r="A34" s="7"/>
      <c r="B34" s="7"/>
      <c r="C34" s="7" t="s">
        <v>32</v>
      </c>
      <c r="D34" s="7"/>
      <c r="E34" s="8">
        <v>0</v>
      </c>
      <c r="F34" s="8"/>
      <c r="G34" s="7"/>
    </row>
    <row r="35" spans="1:7" x14ac:dyDescent="0.5">
      <c r="A35" s="7"/>
      <c r="B35" s="7"/>
      <c r="C35" s="7" t="s">
        <v>33</v>
      </c>
      <c r="D35" s="7"/>
      <c r="E35" s="8"/>
      <c r="F35" s="8"/>
      <c r="G35" s="7"/>
    </row>
    <row r="36" spans="1:7" x14ac:dyDescent="0.5">
      <c r="A36" s="7"/>
      <c r="B36" s="7"/>
      <c r="C36" s="7" t="s">
        <v>34</v>
      </c>
      <c r="D36" s="7"/>
      <c r="E36" s="8">
        <v>30700</v>
      </c>
      <c r="F36" s="8"/>
      <c r="G36" s="7"/>
    </row>
    <row r="37" spans="1:7" x14ac:dyDescent="0.5">
      <c r="A37" s="7"/>
      <c r="B37" s="7"/>
      <c r="C37" s="7" t="s">
        <v>35</v>
      </c>
      <c r="D37" s="7"/>
      <c r="E37" s="8"/>
      <c r="F37" s="8"/>
      <c r="G37" s="7"/>
    </row>
    <row r="38" spans="1:7" x14ac:dyDescent="0.5">
      <c r="A38" s="7"/>
      <c r="B38" s="7"/>
      <c r="C38" s="7" t="s">
        <v>36</v>
      </c>
      <c r="D38" s="7"/>
      <c r="E38" s="8"/>
      <c r="F38" s="8"/>
      <c r="G38" s="7"/>
    </row>
    <row r="39" spans="1:7" x14ac:dyDescent="0.5">
      <c r="A39" s="7"/>
      <c r="B39" s="7" t="s">
        <v>37</v>
      </c>
      <c r="C39" s="7"/>
      <c r="D39" s="7"/>
      <c r="E39" s="8"/>
      <c r="F39" s="8"/>
      <c r="G39" s="7"/>
    </row>
    <row r="40" spans="1:7" x14ac:dyDescent="0.5">
      <c r="A40" s="7"/>
      <c r="B40" s="7"/>
      <c r="C40" s="7" t="s">
        <v>38</v>
      </c>
      <c r="D40" s="7"/>
      <c r="E40" s="8">
        <v>0</v>
      </c>
      <c r="F40" s="8"/>
      <c r="G40" s="7"/>
    </row>
    <row r="41" spans="1:7" x14ac:dyDescent="0.5">
      <c r="A41" s="7"/>
      <c r="B41" s="7"/>
      <c r="C41" s="7" t="s">
        <v>39</v>
      </c>
      <c r="D41" s="7"/>
      <c r="E41" s="8">
        <v>0</v>
      </c>
      <c r="F41" s="8"/>
      <c r="G41" s="7"/>
    </row>
    <row r="42" spans="1:7" x14ac:dyDescent="0.5">
      <c r="A42" s="7"/>
      <c r="B42" s="7"/>
      <c r="C42" s="7" t="s">
        <v>40</v>
      </c>
      <c r="D42" s="7"/>
      <c r="E42" s="8"/>
      <c r="F42" s="8"/>
      <c r="G42" s="7"/>
    </row>
    <row r="43" spans="1:7" x14ac:dyDescent="0.5">
      <c r="A43" s="7"/>
      <c r="B43" s="7"/>
      <c r="C43" s="12" t="s">
        <v>41</v>
      </c>
      <c r="D43" s="7"/>
      <c r="E43" s="8">
        <v>0</v>
      </c>
      <c r="F43" s="8"/>
      <c r="G43" s="7"/>
    </row>
    <row r="44" spans="1:7" x14ac:dyDescent="0.5">
      <c r="A44" s="7"/>
      <c r="B44" s="7"/>
      <c r="C44" s="7" t="s">
        <v>42</v>
      </c>
      <c r="D44" s="7"/>
      <c r="E44" s="8">
        <v>0</v>
      </c>
      <c r="F44" s="8"/>
      <c r="G44" s="7"/>
    </row>
    <row r="45" spans="1:7" x14ac:dyDescent="0.5">
      <c r="A45" s="7"/>
      <c r="B45" s="7"/>
      <c r="C45" s="7" t="s">
        <v>44</v>
      </c>
      <c r="D45" s="7"/>
      <c r="E45" s="8">
        <v>0</v>
      </c>
      <c r="F45" s="8"/>
      <c r="G45" s="7"/>
    </row>
    <row r="46" spans="1:7" x14ac:dyDescent="0.5">
      <c r="A46" s="7"/>
      <c r="B46" s="7"/>
      <c r="C46" s="7" t="s">
        <v>45</v>
      </c>
      <c r="D46" s="7"/>
      <c r="E46" s="8">
        <v>94565.53</v>
      </c>
      <c r="F46" s="8"/>
      <c r="G46" s="7"/>
    </row>
    <row r="47" spans="1:7" x14ac:dyDescent="0.5">
      <c r="A47" s="7"/>
      <c r="B47" s="7"/>
      <c r="C47" s="7" t="s">
        <v>46</v>
      </c>
      <c r="D47" s="7"/>
      <c r="E47" s="8"/>
      <c r="F47" s="8"/>
      <c r="G47" s="7"/>
    </row>
    <row r="48" spans="1:7" x14ac:dyDescent="0.5">
      <c r="A48" s="7"/>
      <c r="B48" s="7"/>
      <c r="C48" s="7" t="s">
        <v>47</v>
      </c>
      <c r="D48" s="7"/>
      <c r="E48" s="8">
        <v>0</v>
      </c>
      <c r="F48" s="8"/>
      <c r="G48" s="7"/>
    </row>
    <row r="49" spans="1:7" x14ac:dyDescent="0.5">
      <c r="A49" s="7"/>
      <c r="B49" s="7"/>
      <c r="C49" s="7" t="s">
        <v>48</v>
      </c>
      <c r="D49" s="7"/>
      <c r="E49" s="8">
        <v>200</v>
      </c>
      <c r="F49" s="13"/>
      <c r="G49" s="7"/>
    </row>
    <row r="50" spans="1:7" x14ac:dyDescent="0.5">
      <c r="A50" s="7" t="s">
        <v>49</v>
      </c>
      <c r="B50" s="7"/>
      <c r="C50" s="7"/>
      <c r="D50" s="7"/>
      <c r="E50" s="14">
        <f>SUM(E6:E49)</f>
        <v>-23039065.82</v>
      </c>
      <c r="F50" s="14">
        <f>SUM(F9:F49)</f>
        <v>0</v>
      </c>
      <c r="G50" s="7"/>
    </row>
    <row r="51" spans="1:7" x14ac:dyDescent="0.5">
      <c r="A51" s="7" t="s">
        <v>50</v>
      </c>
      <c r="B51" s="7"/>
      <c r="C51" s="7"/>
      <c r="D51" s="7"/>
      <c r="E51" s="15">
        <v>0</v>
      </c>
      <c r="F51" s="8" t="s">
        <v>51</v>
      </c>
      <c r="G51" s="7"/>
    </row>
    <row r="52" spans="1:7" x14ac:dyDescent="0.5">
      <c r="A52" s="7"/>
      <c r="B52" s="7"/>
      <c r="C52" s="7"/>
      <c r="D52" s="7"/>
      <c r="E52" s="15"/>
      <c r="F52" s="8" t="s">
        <v>51</v>
      </c>
      <c r="G52" s="7"/>
    </row>
    <row r="53" spans="1:7" ht="22.5" thickBot="1" x14ac:dyDescent="0.55000000000000004">
      <c r="A53" s="7"/>
      <c r="B53" s="7"/>
      <c r="C53" s="7"/>
      <c r="D53" s="7"/>
      <c r="E53" s="16"/>
      <c r="F53" s="17">
        <f>SUM(F50:F52)</f>
        <v>0</v>
      </c>
      <c r="G53" s="7"/>
    </row>
    <row r="54" spans="1:7" ht="22.5" thickTop="1" x14ac:dyDescent="0.5">
      <c r="A54" s="7"/>
      <c r="B54" s="7"/>
      <c r="C54" s="7"/>
      <c r="D54" s="7"/>
      <c r="E54" s="18"/>
      <c r="F54" s="18"/>
      <c r="G54" s="7"/>
    </row>
    <row r="55" spans="1:7" x14ac:dyDescent="0.5">
      <c r="A55" s="7"/>
      <c r="B55" s="7"/>
      <c r="C55" s="7"/>
      <c r="D55" s="7"/>
      <c r="E55" s="19" t="s">
        <v>1</v>
      </c>
      <c r="F55" s="19" t="s">
        <v>1</v>
      </c>
      <c r="G55" s="19"/>
    </row>
    <row r="56" spans="1:7" x14ac:dyDescent="0.5">
      <c r="A56" s="5" t="s">
        <v>52</v>
      </c>
      <c r="B56" s="7"/>
      <c r="C56" s="7"/>
      <c r="D56" s="7"/>
      <c r="E56" s="20" t="s">
        <v>3</v>
      </c>
      <c r="F56" s="20" t="s">
        <v>4</v>
      </c>
      <c r="G56" s="20" t="s">
        <v>53</v>
      </c>
    </row>
    <row r="57" spans="1:7" x14ac:dyDescent="0.5">
      <c r="A57" s="7"/>
      <c r="B57" s="7" t="s">
        <v>54</v>
      </c>
      <c r="C57" s="7"/>
      <c r="D57" s="7"/>
      <c r="E57" s="8"/>
      <c r="F57" s="21">
        <f>+E57</f>
        <v>0</v>
      </c>
      <c r="G57" s="22"/>
    </row>
    <row r="58" spans="1:7" x14ac:dyDescent="0.5">
      <c r="A58" s="7"/>
      <c r="B58" s="7"/>
      <c r="C58" s="7" t="s">
        <v>55</v>
      </c>
      <c r="D58" s="7"/>
      <c r="E58" s="8"/>
      <c r="F58" s="21">
        <f t="shared" ref="F58:F102" si="0">+E58</f>
        <v>0</v>
      </c>
      <c r="G58" s="10">
        <f>F58-E58</f>
        <v>0</v>
      </c>
    </row>
    <row r="59" spans="1:7" x14ac:dyDescent="0.5">
      <c r="A59" s="7"/>
      <c r="B59" s="7"/>
      <c r="C59" s="7" t="s">
        <v>56</v>
      </c>
      <c r="D59" s="7"/>
      <c r="E59" s="8"/>
      <c r="F59" s="21">
        <f t="shared" si="0"/>
        <v>0</v>
      </c>
      <c r="G59" s="23">
        <f>F59-E59</f>
        <v>0</v>
      </c>
    </row>
    <row r="60" spans="1:7" x14ac:dyDescent="0.5">
      <c r="A60" s="7"/>
      <c r="B60" s="7"/>
      <c r="C60" s="7" t="s">
        <v>57</v>
      </c>
      <c r="D60" s="7"/>
      <c r="E60" s="8"/>
      <c r="F60" s="21">
        <f t="shared" si="0"/>
        <v>0</v>
      </c>
      <c r="G60" s="25">
        <f t="shared" ref="G60:G102" si="1">F60-E60</f>
        <v>0</v>
      </c>
    </row>
    <row r="61" spans="1:7" x14ac:dyDescent="0.5">
      <c r="A61" s="7"/>
      <c r="B61" s="7"/>
      <c r="C61" s="7" t="s">
        <v>58</v>
      </c>
      <c r="D61" s="7"/>
      <c r="E61" s="8"/>
      <c r="F61" s="21">
        <f t="shared" si="0"/>
        <v>0</v>
      </c>
      <c r="G61" s="23">
        <f t="shared" si="1"/>
        <v>0</v>
      </c>
    </row>
    <row r="62" spans="1:7" x14ac:dyDescent="0.5">
      <c r="A62" s="7"/>
      <c r="B62" s="7"/>
      <c r="C62" s="12" t="s">
        <v>59</v>
      </c>
      <c r="D62" s="7"/>
      <c r="E62" s="8"/>
      <c r="F62" s="21">
        <f t="shared" si="0"/>
        <v>0</v>
      </c>
      <c r="G62" s="25">
        <f t="shared" si="1"/>
        <v>0</v>
      </c>
    </row>
    <row r="63" spans="1:7" x14ac:dyDescent="0.5">
      <c r="A63" s="7"/>
      <c r="B63" s="7"/>
      <c r="C63" s="7" t="s">
        <v>60</v>
      </c>
      <c r="D63" s="7"/>
      <c r="E63" s="8"/>
      <c r="F63" s="21">
        <f t="shared" si="0"/>
        <v>0</v>
      </c>
      <c r="G63" s="25">
        <f t="shared" si="1"/>
        <v>0</v>
      </c>
    </row>
    <row r="64" spans="1:7" x14ac:dyDescent="0.5">
      <c r="A64" s="7"/>
      <c r="B64" s="7"/>
      <c r="C64" s="7" t="s">
        <v>61</v>
      </c>
      <c r="D64" s="7"/>
      <c r="E64" s="8"/>
      <c r="F64" s="21">
        <f t="shared" si="0"/>
        <v>0</v>
      </c>
      <c r="G64" s="23">
        <f t="shared" si="1"/>
        <v>0</v>
      </c>
    </row>
    <row r="65" spans="1:7" x14ac:dyDescent="0.5">
      <c r="A65" s="7"/>
      <c r="B65" s="7"/>
      <c r="C65" s="7" t="s">
        <v>62</v>
      </c>
      <c r="D65" s="7"/>
      <c r="E65" s="8"/>
      <c r="F65" s="21">
        <f t="shared" si="0"/>
        <v>0</v>
      </c>
      <c r="G65" s="25">
        <f t="shared" si="1"/>
        <v>0</v>
      </c>
    </row>
    <row r="66" spans="1:7" x14ac:dyDescent="0.5">
      <c r="A66" s="7"/>
      <c r="B66" s="7"/>
      <c r="C66" s="7" t="s">
        <v>63</v>
      </c>
      <c r="D66" s="7"/>
      <c r="E66" s="8"/>
      <c r="F66" s="21">
        <f t="shared" si="0"/>
        <v>0</v>
      </c>
      <c r="G66" s="27">
        <f t="shared" si="1"/>
        <v>0</v>
      </c>
    </row>
    <row r="67" spans="1:7" x14ac:dyDescent="0.5">
      <c r="A67" s="7"/>
      <c r="B67" s="7"/>
      <c r="C67" s="28" t="s">
        <v>64</v>
      </c>
      <c r="D67" s="7"/>
      <c r="E67" s="29"/>
      <c r="F67" s="21">
        <f t="shared" si="0"/>
        <v>0</v>
      </c>
      <c r="G67" s="23">
        <f t="shared" si="1"/>
        <v>0</v>
      </c>
    </row>
    <row r="68" spans="1:7" x14ac:dyDescent="0.5">
      <c r="A68" s="7"/>
      <c r="B68" s="7"/>
      <c r="C68" s="7" t="s">
        <v>65</v>
      </c>
      <c r="D68" s="7"/>
      <c r="E68" s="8"/>
      <c r="F68" s="21">
        <f t="shared" si="0"/>
        <v>0</v>
      </c>
      <c r="G68" s="25">
        <f t="shared" si="1"/>
        <v>0</v>
      </c>
    </row>
    <row r="69" spans="1:7" x14ac:dyDescent="0.5">
      <c r="A69" s="7"/>
      <c r="B69" s="7"/>
      <c r="C69" s="7" t="s">
        <v>66</v>
      </c>
      <c r="D69" s="7"/>
      <c r="E69" s="8"/>
      <c r="F69" s="21">
        <f t="shared" si="0"/>
        <v>0</v>
      </c>
      <c r="G69" s="25">
        <f t="shared" si="1"/>
        <v>0</v>
      </c>
    </row>
    <row r="70" spans="1:7" x14ac:dyDescent="0.5">
      <c r="A70" s="7"/>
      <c r="B70" s="7"/>
      <c r="C70" s="7" t="s">
        <v>67</v>
      </c>
      <c r="D70" s="7"/>
      <c r="E70" s="8"/>
      <c r="F70" s="21">
        <f t="shared" si="0"/>
        <v>0</v>
      </c>
      <c r="G70" s="25">
        <f t="shared" si="1"/>
        <v>0</v>
      </c>
    </row>
    <row r="71" spans="1:7" x14ac:dyDescent="0.5">
      <c r="A71" s="7"/>
      <c r="B71" s="7"/>
      <c r="C71" s="7" t="s">
        <v>68</v>
      </c>
      <c r="D71" s="7"/>
      <c r="E71" s="8"/>
      <c r="F71" s="21">
        <f t="shared" si="0"/>
        <v>0</v>
      </c>
      <c r="G71" s="25">
        <f t="shared" si="1"/>
        <v>0</v>
      </c>
    </row>
    <row r="72" spans="1:7" x14ac:dyDescent="0.5">
      <c r="A72" s="7"/>
      <c r="B72" s="7"/>
      <c r="C72" s="7" t="s">
        <v>69</v>
      </c>
      <c r="D72" s="7"/>
      <c r="E72" s="8"/>
      <c r="F72" s="21">
        <f t="shared" si="0"/>
        <v>0</v>
      </c>
      <c r="G72" s="27">
        <f t="shared" si="1"/>
        <v>0</v>
      </c>
    </row>
    <row r="73" spans="1:7" x14ac:dyDescent="0.5">
      <c r="A73" s="7"/>
      <c r="B73" s="7"/>
      <c r="C73" s="7" t="s">
        <v>70</v>
      </c>
      <c r="D73" s="7"/>
      <c r="E73" s="8"/>
      <c r="F73" s="21">
        <f t="shared" si="0"/>
        <v>0</v>
      </c>
      <c r="G73" s="25"/>
    </row>
    <row r="74" spans="1:7" x14ac:dyDescent="0.5">
      <c r="A74" s="7"/>
      <c r="B74" s="7"/>
      <c r="C74" s="7" t="s">
        <v>71</v>
      </c>
      <c r="D74" s="7"/>
      <c r="E74" s="8"/>
      <c r="F74" s="21">
        <f t="shared" si="0"/>
        <v>0</v>
      </c>
      <c r="G74" s="25">
        <f t="shared" si="1"/>
        <v>0</v>
      </c>
    </row>
    <row r="75" spans="1:7" x14ac:dyDescent="0.5">
      <c r="A75" s="7"/>
      <c r="B75" s="7" t="s">
        <v>72</v>
      </c>
      <c r="C75" s="7"/>
      <c r="D75" s="7"/>
      <c r="E75" s="8"/>
      <c r="F75" s="21">
        <f t="shared" si="0"/>
        <v>0</v>
      </c>
      <c r="G75" s="25">
        <f t="shared" si="1"/>
        <v>0</v>
      </c>
    </row>
    <row r="76" spans="1:7" x14ac:dyDescent="0.5">
      <c r="A76" s="7"/>
      <c r="B76" s="7"/>
      <c r="C76" s="7" t="s">
        <v>73</v>
      </c>
      <c r="D76" s="7"/>
      <c r="E76" s="8"/>
      <c r="F76" s="21">
        <f t="shared" si="0"/>
        <v>0</v>
      </c>
      <c r="G76" s="25">
        <f t="shared" si="1"/>
        <v>0</v>
      </c>
    </row>
    <row r="77" spans="1:7" x14ac:dyDescent="0.5">
      <c r="A77" s="30"/>
      <c r="B77" s="7"/>
      <c r="C77" s="7" t="s">
        <v>74</v>
      </c>
      <c r="D77" s="7"/>
      <c r="E77" s="8"/>
      <c r="F77" s="21">
        <f t="shared" si="0"/>
        <v>0</v>
      </c>
      <c r="G77" s="25">
        <f t="shared" si="1"/>
        <v>0</v>
      </c>
    </row>
    <row r="78" spans="1:7" x14ac:dyDescent="0.5">
      <c r="A78" s="7"/>
      <c r="B78" s="7"/>
      <c r="C78" s="7" t="s">
        <v>75</v>
      </c>
      <c r="D78" s="7"/>
      <c r="E78" s="8"/>
      <c r="F78" s="21">
        <f t="shared" si="0"/>
        <v>0</v>
      </c>
      <c r="G78" s="25">
        <f t="shared" si="1"/>
        <v>0</v>
      </c>
    </row>
    <row r="79" spans="1:7" x14ac:dyDescent="0.5">
      <c r="A79" s="7"/>
      <c r="B79" s="7"/>
      <c r="C79" s="7" t="s">
        <v>76</v>
      </c>
      <c r="D79" s="7"/>
      <c r="E79" s="8"/>
      <c r="F79" s="21">
        <f t="shared" si="0"/>
        <v>0</v>
      </c>
      <c r="G79" s="25">
        <f t="shared" si="1"/>
        <v>0</v>
      </c>
    </row>
    <row r="80" spans="1:7" x14ac:dyDescent="0.5">
      <c r="A80" s="7"/>
      <c r="B80" s="7" t="s">
        <v>77</v>
      </c>
      <c r="C80" s="7"/>
      <c r="D80" s="7"/>
      <c r="E80" s="8"/>
      <c r="F80" s="21">
        <f t="shared" si="0"/>
        <v>0</v>
      </c>
      <c r="G80" s="25">
        <f t="shared" si="1"/>
        <v>0</v>
      </c>
    </row>
    <row r="81" spans="1:7" x14ac:dyDescent="0.5">
      <c r="A81" s="7"/>
      <c r="B81" s="7"/>
      <c r="C81" s="7" t="s">
        <v>78</v>
      </c>
      <c r="D81" s="7"/>
      <c r="E81" s="8"/>
      <c r="F81" s="21">
        <f t="shared" si="0"/>
        <v>0</v>
      </c>
      <c r="G81" s="25">
        <f t="shared" si="1"/>
        <v>0</v>
      </c>
    </row>
    <row r="82" spans="1:7" x14ac:dyDescent="0.5">
      <c r="A82" s="7"/>
      <c r="B82" s="7"/>
      <c r="C82" s="7" t="s">
        <v>79</v>
      </c>
      <c r="D82" s="7"/>
      <c r="E82" s="8"/>
      <c r="F82" s="21">
        <f t="shared" si="0"/>
        <v>0</v>
      </c>
      <c r="G82" s="25">
        <f t="shared" si="1"/>
        <v>0</v>
      </c>
    </row>
    <row r="83" spans="1:7" x14ac:dyDescent="0.5">
      <c r="A83" s="7"/>
      <c r="B83" s="7"/>
      <c r="C83" s="7" t="s">
        <v>80</v>
      </c>
      <c r="D83" s="7"/>
      <c r="E83" s="8"/>
      <c r="F83" s="21">
        <f t="shared" si="0"/>
        <v>0</v>
      </c>
      <c r="G83" s="25">
        <f t="shared" si="1"/>
        <v>0</v>
      </c>
    </row>
    <row r="84" spans="1:7" x14ac:dyDescent="0.5">
      <c r="A84" s="7"/>
      <c r="B84" s="7"/>
      <c r="C84" s="7" t="s">
        <v>81</v>
      </c>
      <c r="D84" s="7"/>
      <c r="E84" s="8"/>
      <c r="F84" s="21">
        <f t="shared" si="0"/>
        <v>0</v>
      </c>
      <c r="G84" s="27">
        <f t="shared" si="1"/>
        <v>0</v>
      </c>
    </row>
    <row r="85" spans="1:7" x14ac:dyDescent="0.5">
      <c r="A85" s="7"/>
      <c r="B85" s="7"/>
      <c r="C85" s="7" t="s">
        <v>82</v>
      </c>
      <c r="D85" s="7"/>
      <c r="E85" s="8"/>
      <c r="F85" s="21">
        <f t="shared" si="0"/>
        <v>0</v>
      </c>
      <c r="G85" s="27">
        <f t="shared" si="1"/>
        <v>0</v>
      </c>
    </row>
    <row r="86" spans="1:7" x14ac:dyDescent="0.5">
      <c r="A86" s="7"/>
      <c r="B86" s="7"/>
      <c r="C86" s="7" t="s">
        <v>83</v>
      </c>
      <c r="D86" s="7"/>
      <c r="E86" s="8"/>
      <c r="F86" s="21">
        <f t="shared" si="0"/>
        <v>0</v>
      </c>
      <c r="G86" s="25">
        <f t="shared" si="1"/>
        <v>0</v>
      </c>
    </row>
    <row r="87" spans="1:7" x14ac:dyDescent="0.5">
      <c r="A87" s="7"/>
      <c r="B87" s="7"/>
      <c r="C87" s="7" t="s">
        <v>84</v>
      </c>
      <c r="D87" s="7"/>
      <c r="E87" s="8"/>
      <c r="F87" s="21">
        <f t="shared" si="0"/>
        <v>0</v>
      </c>
      <c r="G87" s="25">
        <f t="shared" si="1"/>
        <v>0</v>
      </c>
    </row>
    <row r="88" spans="1:7" x14ac:dyDescent="0.5">
      <c r="A88" s="5" t="s">
        <v>85</v>
      </c>
      <c r="B88" s="7"/>
      <c r="C88" s="7"/>
      <c r="D88" s="7"/>
      <c r="E88" s="8"/>
      <c r="F88" s="21">
        <f t="shared" si="0"/>
        <v>0</v>
      </c>
      <c r="G88" s="25">
        <f t="shared" si="1"/>
        <v>0</v>
      </c>
    </row>
    <row r="89" spans="1:7" x14ac:dyDescent="0.5">
      <c r="A89" s="5"/>
      <c r="B89" s="7"/>
      <c r="C89" s="7" t="s">
        <v>86</v>
      </c>
      <c r="D89" s="7"/>
      <c r="E89" s="8"/>
      <c r="F89" s="21">
        <f t="shared" si="0"/>
        <v>0</v>
      </c>
      <c r="G89" s="25">
        <f t="shared" si="1"/>
        <v>0</v>
      </c>
    </row>
    <row r="90" spans="1:7" x14ac:dyDescent="0.5">
      <c r="A90" s="7"/>
      <c r="B90" s="7"/>
      <c r="C90" s="7" t="s">
        <v>87</v>
      </c>
      <c r="D90" s="7"/>
      <c r="E90" s="8">
        <v>0</v>
      </c>
      <c r="F90" s="21">
        <f t="shared" si="0"/>
        <v>0</v>
      </c>
      <c r="G90" s="27">
        <f t="shared" si="1"/>
        <v>0</v>
      </c>
    </row>
    <row r="91" spans="1:7" x14ac:dyDescent="0.5">
      <c r="A91" s="7"/>
      <c r="B91" s="7"/>
      <c r="C91" s="7" t="s">
        <v>88</v>
      </c>
      <c r="D91" s="7"/>
      <c r="E91" s="8">
        <v>0</v>
      </c>
      <c r="F91" s="21">
        <f t="shared" si="0"/>
        <v>0</v>
      </c>
      <c r="G91" s="25">
        <f t="shared" si="1"/>
        <v>0</v>
      </c>
    </row>
    <row r="92" spans="1:7" x14ac:dyDescent="0.5">
      <c r="A92" s="7"/>
      <c r="B92" s="7"/>
      <c r="C92" s="7" t="s">
        <v>89</v>
      </c>
      <c r="D92" s="7"/>
      <c r="E92" s="8"/>
      <c r="F92" s="21">
        <f t="shared" si="0"/>
        <v>0</v>
      </c>
      <c r="G92" s="31">
        <f t="shared" si="1"/>
        <v>0</v>
      </c>
    </row>
    <row r="93" spans="1:7" x14ac:dyDescent="0.5">
      <c r="A93" s="7"/>
      <c r="B93" s="7"/>
      <c r="C93" s="7" t="s">
        <v>90</v>
      </c>
      <c r="D93" s="7"/>
      <c r="E93" s="8">
        <v>0</v>
      </c>
      <c r="F93" s="21">
        <f t="shared" si="0"/>
        <v>0</v>
      </c>
      <c r="G93" s="31">
        <f t="shared" si="1"/>
        <v>0</v>
      </c>
    </row>
    <row r="94" spans="1:7" x14ac:dyDescent="0.5">
      <c r="A94" s="7"/>
      <c r="B94" s="7"/>
      <c r="C94" s="7" t="s">
        <v>91</v>
      </c>
      <c r="D94" s="7"/>
      <c r="E94" s="8">
        <v>0</v>
      </c>
      <c r="F94" s="21">
        <f t="shared" si="0"/>
        <v>0</v>
      </c>
      <c r="G94" s="31">
        <f t="shared" si="1"/>
        <v>0</v>
      </c>
    </row>
    <row r="95" spans="1:7" x14ac:dyDescent="0.5">
      <c r="A95" s="7"/>
      <c r="B95" s="7"/>
      <c r="C95" s="7" t="s">
        <v>92</v>
      </c>
      <c r="D95" s="7"/>
      <c r="E95" s="8">
        <v>0</v>
      </c>
      <c r="F95" s="21">
        <f t="shared" si="0"/>
        <v>0</v>
      </c>
      <c r="G95" s="25">
        <f t="shared" si="1"/>
        <v>0</v>
      </c>
    </row>
    <row r="96" spans="1:7" x14ac:dyDescent="0.5">
      <c r="A96" s="7"/>
      <c r="B96" s="7"/>
      <c r="C96" s="7" t="s">
        <v>93</v>
      </c>
      <c r="D96" s="7"/>
      <c r="E96" s="8"/>
      <c r="F96" s="21">
        <f t="shared" si="0"/>
        <v>0</v>
      </c>
      <c r="G96" s="25">
        <f t="shared" si="1"/>
        <v>0</v>
      </c>
    </row>
    <row r="97" spans="1:7" x14ac:dyDescent="0.5">
      <c r="A97" s="7"/>
      <c r="B97" s="7"/>
      <c r="C97" s="7" t="s">
        <v>94</v>
      </c>
      <c r="D97" s="7"/>
      <c r="E97" s="8"/>
      <c r="F97" s="21">
        <f t="shared" si="0"/>
        <v>0</v>
      </c>
      <c r="G97" s="31">
        <f t="shared" si="1"/>
        <v>0</v>
      </c>
    </row>
    <row r="98" spans="1:7" x14ac:dyDescent="0.5">
      <c r="A98" s="7"/>
      <c r="B98" s="7"/>
      <c r="C98" s="7" t="s">
        <v>95</v>
      </c>
      <c r="D98" s="7"/>
      <c r="E98" s="8">
        <v>0</v>
      </c>
      <c r="F98" s="21">
        <f t="shared" si="0"/>
        <v>0</v>
      </c>
      <c r="G98" s="31">
        <f t="shared" si="1"/>
        <v>0</v>
      </c>
    </row>
    <row r="99" spans="1:7" x14ac:dyDescent="0.5">
      <c r="A99" s="7"/>
      <c r="B99" s="7"/>
      <c r="C99" s="7" t="s">
        <v>96</v>
      </c>
      <c r="D99" s="7"/>
      <c r="E99" s="8"/>
      <c r="F99" s="21">
        <f t="shared" si="0"/>
        <v>0</v>
      </c>
      <c r="G99" s="31">
        <f t="shared" si="1"/>
        <v>0</v>
      </c>
    </row>
    <row r="100" spans="1:7" x14ac:dyDescent="0.5">
      <c r="A100" s="7"/>
      <c r="B100" s="7"/>
      <c r="C100" s="7" t="s">
        <v>97</v>
      </c>
      <c r="D100" s="7"/>
      <c r="E100" s="8"/>
      <c r="F100" s="21">
        <f t="shared" si="0"/>
        <v>0</v>
      </c>
      <c r="G100" s="25">
        <f t="shared" si="1"/>
        <v>0</v>
      </c>
    </row>
    <row r="101" spans="1:7" x14ac:dyDescent="0.5">
      <c r="A101" s="7"/>
      <c r="B101" s="7"/>
      <c r="C101" s="7" t="s">
        <v>98</v>
      </c>
      <c r="D101" s="7"/>
      <c r="E101" s="8">
        <v>0</v>
      </c>
      <c r="F101" s="21">
        <f t="shared" si="0"/>
        <v>0</v>
      </c>
      <c r="G101" s="25">
        <f t="shared" si="1"/>
        <v>0</v>
      </c>
    </row>
    <row r="102" spans="1:7" x14ac:dyDescent="0.5">
      <c r="A102" s="7"/>
      <c r="B102" s="7"/>
      <c r="C102" s="7" t="s">
        <v>99</v>
      </c>
      <c r="D102" s="7"/>
      <c r="E102" s="8"/>
      <c r="F102" s="21">
        <f t="shared" si="0"/>
        <v>0</v>
      </c>
      <c r="G102" s="25">
        <f t="shared" si="1"/>
        <v>0</v>
      </c>
    </row>
    <row r="103" spans="1:7" ht="22.5" thickBot="1" x14ac:dyDescent="0.55000000000000004">
      <c r="A103" s="5" t="s">
        <v>100</v>
      </c>
      <c r="B103" s="7"/>
      <c r="C103" s="7"/>
      <c r="D103" s="7"/>
      <c r="E103" s="17">
        <f>SUM(E58:E102)</f>
        <v>0</v>
      </c>
      <c r="F103" s="17">
        <f>SUM(F58:F102)</f>
        <v>0</v>
      </c>
      <c r="G103" s="17">
        <f>SUM(G58:G102)</f>
        <v>0</v>
      </c>
    </row>
    <row r="104" spans="1:7" ht="22.5" thickTop="1" x14ac:dyDescent="0.5">
      <c r="A104" s="5" t="s">
        <v>101</v>
      </c>
      <c r="B104" s="7"/>
      <c r="C104" s="7"/>
      <c r="D104" s="7"/>
      <c r="E104" s="8"/>
      <c r="F104" s="21">
        <f>(F103-E103)</f>
        <v>0</v>
      </c>
      <c r="G104" s="7"/>
    </row>
    <row r="105" spans="1:7" x14ac:dyDescent="0.5">
      <c r="A105" s="7"/>
      <c r="B105" s="7" t="s">
        <v>102</v>
      </c>
      <c r="C105" s="7"/>
      <c r="D105" s="7"/>
      <c r="E105" s="8"/>
      <c r="F105" s="21" t="s">
        <v>51</v>
      </c>
      <c r="G105" s="7"/>
    </row>
    <row r="106" spans="1:7" x14ac:dyDescent="0.5">
      <c r="A106" s="7"/>
      <c r="B106" s="7" t="s">
        <v>103</v>
      </c>
      <c r="C106" s="7"/>
      <c r="D106" s="7"/>
      <c r="E106" s="165">
        <v>-23039065.82</v>
      </c>
      <c r="F106" s="21"/>
      <c r="G106" s="7"/>
    </row>
    <row r="107" spans="1:7" x14ac:dyDescent="0.5">
      <c r="A107" s="7"/>
      <c r="B107" s="7" t="s">
        <v>104</v>
      </c>
      <c r="C107" s="7"/>
      <c r="D107" s="7"/>
      <c r="E107" s="29"/>
      <c r="F107" s="21"/>
      <c r="G107" s="7"/>
    </row>
    <row r="108" spans="1:7" x14ac:dyDescent="0.5">
      <c r="A108" s="7"/>
      <c r="B108" s="7" t="s">
        <v>105</v>
      </c>
      <c r="C108" s="7"/>
      <c r="D108" s="7"/>
      <c r="E108" s="8"/>
      <c r="F108" s="21"/>
      <c r="G108" s="7"/>
    </row>
    <row r="109" spans="1:7" x14ac:dyDescent="0.5">
      <c r="A109" s="7"/>
      <c r="B109" s="7" t="s">
        <v>106</v>
      </c>
      <c r="C109" s="7"/>
      <c r="D109" s="7"/>
      <c r="E109" s="8">
        <v>0</v>
      </c>
      <c r="F109" s="21"/>
      <c r="G109" s="7"/>
    </row>
    <row r="110" spans="1:7" x14ac:dyDescent="0.5">
      <c r="A110" s="7"/>
      <c r="B110" s="7" t="s">
        <v>107</v>
      </c>
      <c r="C110" s="7"/>
      <c r="D110" s="7"/>
      <c r="E110" s="8">
        <v>0</v>
      </c>
      <c r="F110" s="21"/>
      <c r="G110" s="7"/>
    </row>
    <row r="111" spans="1:7" x14ac:dyDescent="0.5">
      <c r="A111" s="7"/>
      <c r="B111" s="7" t="s">
        <v>108</v>
      </c>
      <c r="C111" s="7"/>
      <c r="D111" s="7"/>
      <c r="E111" s="29">
        <v>0</v>
      </c>
      <c r="F111" s="21"/>
      <c r="G111" s="32"/>
    </row>
    <row r="112" spans="1:7" x14ac:dyDescent="0.5">
      <c r="A112" s="7"/>
      <c r="B112" s="7" t="s">
        <v>109</v>
      </c>
      <c r="C112" s="7"/>
      <c r="D112" s="7"/>
      <c r="E112" s="29">
        <v>0</v>
      </c>
      <c r="F112" s="21"/>
      <c r="G112" s="32"/>
    </row>
    <row r="113" spans="1:7" x14ac:dyDescent="0.5">
      <c r="A113" s="7"/>
      <c r="B113" s="7" t="s">
        <v>110</v>
      </c>
      <c r="C113" s="7"/>
      <c r="D113" s="7"/>
      <c r="E113" s="8">
        <v>0</v>
      </c>
      <c r="F113" s="21"/>
      <c r="G113" s="32"/>
    </row>
    <row r="114" spans="1:7" x14ac:dyDescent="0.5">
      <c r="A114" s="7"/>
      <c r="B114" s="7" t="s">
        <v>111</v>
      </c>
      <c r="C114" s="7"/>
      <c r="D114" s="7"/>
      <c r="E114" s="8">
        <f>+E111</f>
        <v>0</v>
      </c>
      <c r="F114" s="21"/>
      <c r="G114" s="32"/>
    </row>
    <row r="115" spans="1:7" x14ac:dyDescent="0.5">
      <c r="A115" s="7"/>
      <c r="B115" s="7" t="s">
        <v>112</v>
      </c>
      <c r="C115" s="7"/>
      <c r="D115" s="7"/>
      <c r="E115" s="8">
        <f>+E112</f>
        <v>0</v>
      </c>
      <c r="F115" s="21"/>
      <c r="G115" s="32"/>
    </row>
    <row r="116" spans="1:7" ht="22.5" thickBot="1" x14ac:dyDescent="0.55000000000000004">
      <c r="A116" s="7"/>
      <c r="B116" s="7"/>
      <c r="C116" s="7"/>
      <c r="D116" s="7"/>
      <c r="E116" s="17">
        <f>SUM(E105:E111)</f>
        <v>-23039065.82</v>
      </c>
      <c r="F116" s="33">
        <f>SUM(F105:F111)</f>
        <v>0</v>
      </c>
      <c r="G116" s="7"/>
    </row>
    <row r="117" spans="1:7" ht="22.5" thickTop="1" x14ac:dyDescent="0.5">
      <c r="A117" s="7"/>
      <c r="B117" s="7"/>
      <c r="C117" s="7"/>
      <c r="D117" s="7"/>
      <c r="E117" s="18"/>
      <c r="F117" s="34"/>
      <c r="G117" s="7"/>
    </row>
    <row r="118" spans="1:7" x14ac:dyDescent="0.5">
      <c r="A118" s="7"/>
      <c r="B118" s="7"/>
      <c r="C118" s="7"/>
      <c r="D118" s="7"/>
      <c r="E118" s="34">
        <f>E115-E114</f>
        <v>0</v>
      </c>
      <c r="F118" s="34"/>
      <c r="G118" s="7"/>
    </row>
    <row r="119" spans="1:7" x14ac:dyDescent="0.5">
      <c r="A119" s="7"/>
      <c r="B119" s="7"/>
      <c r="C119" s="7"/>
      <c r="D119" s="7"/>
      <c r="E119" s="35"/>
      <c r="F119" s="7"/>
      <c r="G119" s="7"/>
    </row>
    <row r="120" spans="1:7" x14ac:dyDescent="0.5">
      <c r="A120" s="7"/>
      <c r="B120" s="7"/>
      <c r="C120" s="7"/>
      <c r="D120" s="7"/>
      <c r="E120" s="36"/>
      <c r="F120" s="7"/>
      <c r="G120" s="7"/>
    </row>
    <row r="121" spans="1:7" x14ac:dyDescent="0.5">
      <c r="A121" s="7"/>
      <c r="B121" s="7"/>
      <c r="C121" s="7"/>
      <c r="D121" s="7"/>
      <c r="E121" s="7"/>
      <c r="F121" s="7"/>
      <c r="G121" s="7"/>
    </row>
    <row r="122" spans="1:7" x14ac:dyDescent="0.5">
      <c r="A122" s="7"/>
      <c r="B122" s="7"/>
      <c r="C122" s="7"/>
      <c r="D122" s="7"/>
      <c r="E122" s="7"/>
      <c r="F122" s="7"/>
      <c r="G122" s="7"/>
    </row>
    <row r="123" spans="1:7" x14ac:dyDescent="0.5">
      <c r="A123" s="7"/>
      <c r="B123" s="7"/>
      <c r="C123" s="7"/>
      <c r="D123" s="7"/>
      <c r="E123" s="7"/>
      <c r="F123" s="7"/>
      <c r="G123" s="7"/>
    </row>
    <row r="124" spans="1:7" x14ac:dyDescent="0.5">
      <c r="A124" s="7"/>
      <c r="B124" s="7"/>
      <c r="C124" s="7"/>
      <c r="D124" s="7"/>
      <c r="E124" s="7"/>
      <c r="F124" s="7"/>
      <c r="G124" s="7"/>
    </row>
    <row r="125" spans="1:7" x14ac:dyDescent="0.5">
      <c r="A125" s="7"/>
      <c r="B125" s="7"/>
      <c r="C125" s="7"/>
      <c r="D125" s="7"/>
      <c r="E125" s="7"/>
      <c r="F125" s="7"/>
      <c r="G125" s="7"/>
    </row>
    <row r="126" spans="1:7" x14ac:dyDescent="0.5">
      <c r="A126" s="7"/>
      <c r="B126" s="7"/>
      <c r="C126" s="7"/>
      <c r="D126" s="7"/>
      <c r="E126" s="7"/>
      <c r="F126" s="7"/>
      <c r="G126" s="7"/>
    </row>
    <row r="127" spans="1:7" x14ac:dyDescent="0.5">
      <c r="A127" s="7"/>
      <c r="B127" s="7"/>
      <c r="C127" s="7"/>
      <c r="D127" s="7"/>
      <c r="E127" s="7"/>
      <c r="F127" s="7"/>
      <c r="G127" s="7"/>
    </row>
    <row r="128" spans="1:7" x14ac:dyDescent="0.5">
      <c r="A128" s="7"/>
      <c r="B128" s="7"/>
      <c r="C128" s="7"/>
      <c r="D128" s="7"/>
      <c r="E128" s="7"/>
      <c r="F128" s="7"/>
      <c r="G128" s="7"/>
    </row>
    <row r="129" spans="1:7" x14ac:dyDescent="0.5">
      <c r="A129" s="7"/>
      <c r="B129" s="7"/>
      <c r="C129" s="7"/>
      <c r="D129" s="7"/>
      <c r="E129" s="7"/>
      <c r="F129" s="7"/>
      <c r="G129" s="7"/>
    </row>
    <row r="130" spans="1:7" x14ac:dyDescent="0.5">
      <c r="A130" s="7"/>
      <c r="B130" s="7"/>
      <c r="C130" s="7"/>
      <c r="D130" s="7"/>
      <c r="E130" s="7"/>
      <c r="F130" s="7"/>
      <c r="G130" s="7"/>
    </row>
    <row r="131" spans="1:7" x14ac:dyDescent="0.5">
      <c r="A131" s="7"/>
      <c r="B131" s="7"/>
      <c r="C131" s="7"/>
      <c r="D131" s="7"/>
      <c r="E131" s="7"/>
      <c r="F131" s="7"/>
      <c r="G131" s="7"/>
    </row>
    <row r="132" spans="1:7" x14ac:dyDescent="0.5">
      <c r="A132" s="7"/>
      <c r="B132" s="7"/>
      <c r="C132" s="7"/>
      <c r="D132" s="7"/>
      <c r="E132" s="7"/>
      <c r="F132" s="7"/>
      <c r="G132" s="7"/>
    </row>
    <row r="133" spans="1:7" x14ac:dyDescent="0.5">
      <c r="A133" s="7"/>
      <c r="B133" s="7"/>
      <c r="C133" s="7"/>
      <c r="D133" s="7"/>
      <c r="E133" s="7"/>
      <c r="F133" s="7"/>
      <c r="G133" s="7"/>
    </row>
    <row r="134" spans="1:7" x14ac:dyDescent="0.5">
      <c r="A134" s="7"/>
      <c r="B134" s="7"/>
      <c r="C134" s="7"/>
      <c r="D134" s="7"/>
      <c r="E134" s="7"/>
      <c r="F134" s="7"/>
      <c r="G134" s="7"/>
    </row>
    <row r="135" spans="1:7" x14ac:dyDescent="0.5">
      <c r="A135" s="7"/>
      <c r="B135" s="7"/>
      <c r="C135" s="7"/>
      <c r="D135" s="7"/>
      <c r="E135" s="7"/>
      <c r="F135" s="7"/>
      <c r="G135" s="7"/>
    </row>
    <row r="136" spans="1:7" x14ac:dyDescent="0.5">
      <c r="A136" s="7"/>
      <c r="B136" s="7"/>
      <c r="C136" s="7"/>
      <c r="D136" s="7"/>
      <c r="E136" s="7"/>
      <c r="F136" s="7"/>
      <c r="G136" s="7"/>
    </row>
    <row r="137" spans="1:7" x14ac:dyDescent="0.5">
      <c r="A137" s="7"/>
      <c r="B137" s="7"/>
      <c r="C137" s="7"/>
      <c r="D137" s="7"/>
      <c r="E137" s="7"/>
      <c r="F137" s="7"/>
      <c r="G137" s="7"/>
    </row>
    <row r="138" spans="1:7" x14ac:dyDescent="0.5">
      <c r="A138" s="7"/>
      <c r="B138" s="7"/>
      <c r="C138" s="7"/>
      <c r="D138" s="7"/>
      <c r="E138" s="7"/>
      <c r="F138" s="7"/>
      <c r="G138" s="7"/>
    </row>
    <row r="139" spans="1:7" x14ac:dyDescent="0.5">
      <c r="A139" s="7"/>
      <c r="B139" s="7"/>
      <c r="C139" s="7"/>
      <c r="D139" s="7"/>
      <c r="E139" s="7"/>
      <c r="F139" s="7"/>
      <c r="G139" s="7"/>
    </row>
    <row r="140" spans="1:7" x14ac:dyDescent="0.5">
      <c r="A140" s="7"/>
      <c r="B140" s="7"/>
      <c r="C140" s="7"/>
      <c r="D140" s="7"/>
      <c r="E140" s="7"/>
      <c r="F140" s="7"/>
      <c r="G140" s="7"/>
    </row>
    <row r="141" spans="1:7" x14ac:dyDescent="0.5">
      <c r="A141" s="7"/>
      <c r="B141" s="7"/>
      <c r="C141" s="7"/>
      <c r="D141" s="7"/>
      <c r="E141" s="7"/>
      <c r="F141" s="7"/>
      <c r="G141" s="7"/>
    </row>
    <row r="142" spans="1:7" x14ac:dyDescent="0.5">
      <c r="A142" s="7"/>
      <c r="B142" s="7"/>
      <c r="C142" s="7"/>
      <c r="D142" s="7"/>
      <c r="E142" s="7"/>
      <c r="F142" s="7"/>
      <c r="G142" s="7"/>
    </row>
    <row r="143" spans="1:7" x14ac:dyDescent="0.5">
      <c r="A143" s="7"/>
      <c r="B143" s="7"/>
      <c r="C143" s="7"/>
      <c r="D143" s="7"/>
      <c r="E143" s="7"/>
      <c r="F143" s="7"/>
      <c r="G143" s="7"/>
    </row>
    <row r="144" spans="1:7" x14ac:dyDescent="0.5">
      <c r="A144" s="7"/>
      <c r="B144" s="7"/>
      <c r="C144" s="7"/>
      <c r="D144" s="7"/>
      <c r="E144" s="7"/>
      <c r="F144" s="7"/>
      <c r="G144" s="7"/>
    </row>
    <row r="145" spans="1:7" x14ac:dyDescent="0.5">
      <c r="A145" s="7"/>
      <c r="B145" s="7"/>
      <c r="C145" s="7"/>
      <c r="D145" s="7"/>
      <c r="E145" s="7"/>
      <c r="F145" s="7"/>
      <c r="G145" s="7"/>
    </row>
    <row r="146" spans="1:7" x14ac:dyDescent="0.5">
      <c r="A146" s="7"/>
      <c r="B146" s="7"/>
      <c r="C146" s="7"/>
      <c r="D146" s="7"/>
      <c r="E146" s="7"/>
      <c r="F146" s="7"/>
      <c r="G146" s="7"/>
    </row>
    <row r="147" spans="1:7" x14ac:dyDescent="0.5">
      <c r="A147" s="7"/>
      <c r="B147" s="7"/>
      <c r="C147" s="7"/>
      <c r="D147" s="7"/>
      <c r="E147" s="7"/>
      <c r="F147" s="7"/>
      <c r="G147" s="7"/>
    </row>
    <row r="148" spans="1:7" x14ac:dyDescent="0.5">
      <c r="A148" s="7"/>
      <c r="B148" s="7"/>
      <c r="C148" s="7"/>
      <c r="D148" s="7"/>
      <c r="E148" s="7"/>
      <c r="F148" s="7"/>
      <c r="G148" s="7"/>
    </row>
    <row r="149" spans="1:7" x14ac:dyDescent="0.5">
      <c r="A149" s="7"/>
      <c r="B149" s="7"/>
      <c r="C149" s="7"/>
      <c r="D149" s="7"/>
      <c r="E149" s="7"/>
      <c r="F149" s="7"/>
      <c r="G149" s="7"/>
    </row>
    <row r="150" spans="1:7" x14ac:dyDescent="0.5">
      <c r="A150" s="7"/>
      <c r="B150" s="7"/>
      <c r="C150" s="7"/>
      <c r="D150" s="7"/>
      <c r="E150" s="7"/>
      <c r="F150" s="7"/>
      <c r="G150" s="7"/>
    </row>
    <row r="151" spans="1:7" x14ac:dyDescent="0.5">
      <c r="A151" s="7"/>
      <c r="B151" s="7"/>
      <c r="C151" s="7"/>
      <c r="D151" s="7"/>
      <c r="E151" s="7"/>
      <c r="F151" s="7"/>
      <c r="G151" s="7"/>
    </row>
    <row r="152" spans="1:7" x14ac:dyDescent="0.5">
      <c r="A152" s="7"/>
      <c r="B152" s="7"/>
      <c r="C152" s="7"/>
      <c r="D152" s="7"/>
      <c r="E152" s="7"/>
      <c r="F152" s="7"/>
      <c r="G152" s="7"/>
    </row>
    <row r="153" spans="1:7" x14ac:dyDescent="0.5">
      <c r="A153" s="7"/>
      <c r="B153" s="7"/>
      <c r="C153" s="7"/>
      <c r="D153" s="7"/>
      <c r="E153" s="7"/>
      <c r="F153" s="7"/>
      <c r="G153" s="7"/>
    </row>
    <row r="154" spans="1:7" x14ac:dyDescent="0.5">
      <c r="A154" s="7"/>
      <c r="B154" s="7"/>
      <c r="C154" s="7"/>
      <c r="D154" s="7"/>
      <c r="E154" s="7"/>
      <c r="F154" s="7"/>
      <c r="G154" s="7"/>
    </row>
    <row r="155" spans="1:7" x14ac:dyDescent="0.5">
      <c r="A155" s="7"/>
      <c r="B155" s="7"/>
      <c r="C155" s="7"/>
      <c r="D155" s="7"/>
      <c r="E155" s="7"/>
      <c r="F155" s="7"/>
      <c r="G155" s="7"/>
    </row>
    <row r="156" spans="1:7" x14ac:dyDescent="0.5">
      <c r="A156" s="7"/>
      <c r="B156" s="7"/>
      <c r="C156" s="7"/>
      <c r="D156" s="7"/>
      <c r="E156" s="7"/>
      <c r="F156" s="7"/>
      <c r="G156" s="7"/>
    </row>
    <row r="157" spans="1:7" x14ac:dyDescent="0.5">
      <c r="A157" s="7"/>
      <c r="B157" s="7"/>
      <c r="C157" s="7"/>
      <c r="D157" s="7"/>
      <c r="E157" s="7"/>
      <c r="F157" s="7"/>
      <c r="G157" s="7"/>
    </row>
    <row r="158" spans="1:7" x14ac:dyDescent="0.5">
      <c r="A158" s="7"/>
      <c r="B158" s="7"/>
      <c r="C158" s="7"/>
      <c r="D158" s="7"/>
      <c r="E158" s="7"/>
      <c r="F158" s="7"/>
      <c r="G158" s="7"/>
    </row>
    <row r="159" spans="1:7" x14ac:dyDescent="0.5">
      <c r="A159" s="7"/>
      <c r="B159" s="7"/>
      <c r="C159" s="7"/>
      <c r="D159" s="7"/>
      <c r="E159" s="7"/>
      <c r="F159" s="7"/>
      <c r="G159" s="7"/>
    </row>
    <row r="160" spans="1:7" x14ac:dyDescent="0.5">
      <c r="A160" s="7"/>
      <c r="B160" s="7"/>
      <c r="C160" s="7"/>
      <c r="D160" s="7"/>
      <c r="E160" s="7"/>
      <c r="F160" s="7"/>
      <c r="G160" s="7"/>
    </row>
    <row r="161" spans="1:7" x14ac:dyDescent="0.5">
      <c r="A161" s="7"/>
      <c r="B161" s="7"/>
      <c r="C161" s="7"/>
      <c r="D161" s="7"/>
      <c r="E161" s="7"/>
      <c r="F161" s="7"/>
      <c r="G161" s="7"/>
    </row>
    <row r="162" spans="1:7" x14ac:dyDescent="0.5">
      <c r="A162" s="7"/>
      <c r="B162" s="7"/>
      <c r="C162" s="7"/>
      <c r="D162" s="7"/>
      <c r="E162" s="7"/>
      <c r="F162" s="7"/>
      <c r="G162" s="7"/>
    </row>
    <row r="163" spans="1:7" x14ac:dyDescent="0.5">
      <c r="A163" s="7"/>
      <c r="B163" s="7"/>
      <c r="C163" s="7"/>
      <c r="D163" s="7"/>
      <c r="E163" s="7"/>
      <c r="F163" s="7"/>
      <c r="G163" s="7"/>
    </row>
    <row r="164" spans="1:7" x14ac:dyDescent="0.5">
      <c r="A164" s="7"/>
      <c r="B164" s="7"/>
      <c r="C164" s="7"/>
      <c r="D164" s="7"/>
      <c r="E164" s="7"/>
      <c r="F164" s="7"/>
      <c r="G164" s="7"/>
    </row>
    <row r="165" spans="1:7" x14ac:dyDescent="0.5">
      <c r="A165" s="7"/>
      <c r="B165" s="7"/>
      <c r="C165" s="7"/>
      <c r="D165" s="7"/>
      <c r="E165" s="7"/>
      <c r="F165" s="7"/>
      <c r="G165" s="7"/>
    </row>
    <row r="166" spans="1:7" x14ac:dyDescent="0.5">
      <c r="A166" s="7"/>
      <c r="B166" s="7"/>
      <c r="C166" s="7"/>
      <c r="D166" s="7"/>
      <c r="E166" s="7"/>
      <c r="F166" s="7"/>
      <c r="G166" s="7"/>
    </row>
    <row r="167" spans="1:7" x14ac:dyDescent="0.5">
      <c r="A167" s="7"/>
      <c r="B167" s="7"/>
      <c r="C167" s="7"/>
      <c r="D167" s="7"/>
      <c r="E167" s="7"/>
      <c r="F167" s="7"/>
      <c r="G167" s="7"/>
    </row>
    <row r="168" spans="1:7" x14ac:dyDescent="0.5">
      <c r="A168" s="7"/>
      <c r="B168" s="7"/>
      <c r="C168" s="7"/>
      <c r="D168" s="7"/>
      <c r="E168" s="7"/>
      <c r="F168" s="7"/>
      <c r="G168" s="7"/>
    </row>
    <row r="169" spans="1:7" x14ac:dyDescent="0.5">
      <c r="A169" s="7"/>
      <c r="B169" s="7"/>
      <c r="C169" s="7"/>
      <c r="D169" s="7"/>
      <c r="E169" s="7"/>
      <c r="F169" s="7"/>
      <c r="G169" s="7"/>
    </row>
    <row r="170" spans="1:7" x14ac:dyDescent="0.5">
      <c r="A170" s="7"/>
      <c r="B170" s="7"/>
      <c r="C170" s="7"/>
      <c r="D170" s="7"/>
      <c r="E170" s="7"/>
      <c r="F170" s="7"/>
      <c r="G170" s="7"/>
    </row>
    <row r="171" spans="1:7" x14ac:dyDescent="0.5">
      <c r="A171" s="7"/>
      <c r="B171" s="7"/>
      <c r="C171" s="7"/>
      <c r="D171" s="7"/>
      <c r="E171" s="7"/>
      <c r="F171" s="7"/>
      <c r="G171" s="7"/>
    </row>
    <row r="172" spans="1:7" x14ac:dyDescent="0.5">
      <c r="A172" s="7"/>
      <c r="B172" s="7"/>
      <c r="C172" s="7"/>
      <c r="D172" s="7"/>
      <c r="E172" s="7"/>
      <c r="F172" s="7"/>
      <c r="G172" s="7"/>
    </row>
    <row r="173" spans="1:7" x14ac:dyDescent="0.5">
      <c r="A173" s="7"/>
      <c r="B173" s="7"/>
      <c r="C173" s="7"/>
      <c r="D173" s="7"/>
      <c r="E173" s="7"/>
      <c r="F173" s="7"/>
      <c r="G173" s="7"/>
    </row>
    <row r="174" spans="1:7" x14ac:dyDescent="0.5">
      <c r="A174" s="7"/>
      <c r="B174" s="7"/>
      <c r="C174" s="7"/>
      <c r="D174" s="7"/>
      <c r="E174" s="7"/>
      <c r="F174" s="7"/>
      <c r="G174" s="7"/>
    </row>
    <row r="175" spans="1:7" x14ac:dyDescent="0.5">
      <c r="A175" s="7"/>
      <c r="B175" s="7"/>
      <c r="C175" s="7"/>
      <c r="D175" s="7"/>
      <c r="E175" s="7"/>
      <c r="F175" s="7"/>
      <c r="G175" s="7"/>
    </row>
    <row r="176" spans="1:7" x14ac:dyDescent="0.5">
      <c r="A176" s="7"/>
      <c r="B176" s="7"/>
      <c r="C176" s="7"/>
      <c r="D176" s="7"/>
      <c r="E176" s="7"/>
      <c r="F176" s="7"/>
      <c r="G176" s="7"/>
    </row>
    <row r="177" spans="1:7" x14ac:dyDescent="0.5">
      <c r="A177" s="7"/>
      <c r="B177" s="7"/>
      <c r="C177" s="7"/>
      <c r="D177" s="7"/>
      <c r="E177" s="7"/>
      <c r="F177" s="7"/>
      <c r="G177" s="7"/>
    </row>
    <row r="178" spans="1:7" x14ac:dyDescent="0.5">
      <c r="A178" s="7"/>
      <c r="B178" s="7"/>
      <c r="C178" s="7"/>
      <c r="D178" s="7"/>
      <c r="E178" s="7"/>
      <c r="F178" s="7"/>
      <c r="G178" s="7"/>
    </row>
    <row r="179" spans="1:7" x14ac:dyDescent="0.5">
      <c r="A179" s="7"/>
      <c r="B179" s="7"/>
      <c r="C179" s="7"/>
      <c r="D179" s="7"/>
      <c r="E179" s="7"/>
      <c r="F179" s="7"/>
      <c r="G179" s="7"/>
    </row>
    <row r="180" spans="1:7" x14ac:dyDescent="0.5">
      <c r="A180" s="7"/>
      <c r="B180" s="7"/>
      <c r="C180" s="7"/>
      <c r="D180" s="7"/>
      <c r="E180" s="7"/>
      <c r="F180" s="7"/>
      <c r="G180" s="7"/>
    </row>
    <row r="181" spans="1:7" x14ac:dyDescent="0.5">
      <c r="A181" s="7"/>
      <c r="B181" s="7"/>
      <c r="C181" s="7"/>
      <c r="D181" s="7"/>
      <c r="E181" s="7"/>
      <c r="F181" s="7"/>
      <c r="G181" s="7"/>
    </row>
    <row r="182" spans="1:7" x14ac:dyDescent="0.5">
      <c r="A182" s="7"/>
      <c r="B182" s="7"/>
      <c r="C182" s="7"/>
      <c r="D182" s="7"/>
      <c r="E182" s="7"/>
      <c r="F182" s="7"/>
      <c r="G182" s="7"/>
    </row>
    <row r="183" spans="1:7" x14ac:dyDescent="0.5">
      <c r="A183" s="7"/>
      <c r="B183" s="7"/>
      <c r="C183" s="7"/>
      <c r="D183" s="7"/>
      <c r="E183" s="7"/>
      <c r="F183" s="7"/>
      <c r="G183" s="7"/>
    </row>
    <row r="184" spans="1:7" x14ac:dyDescent="0.5">
      <c r="A184" s="7"/>
      <c r="B184" s="7"/>
      <c r="C184" s="7"/>
      <c r="D184" s="7"/>
      <c r="E184" s="7"/>
      <c r="F184" s="7"/>
      <c r="G184" s="7"/>
    </row>
    <row r="185" spans="1:7" x14ac:dyDescent="0.5">
      <c r="A185" s="7"/>
      <c r="B185" s="7"/>
      <c r="C185" s="7"/>
      <c r="D185" s="7"/>
      <c r="E185" s="7"/>
      <c r="F185" s="7"/>
      <c r="G185" s="7"/>
    </row>
    <row r="186" spans="1:7" x14ac:dyDescent="0.5">
      <c r="A186" s="7"/>
      <c r="B186" s="7"/>
      <c r="C186" s="7"/>
      <c r="D186" s="7"/>
      <c r="E186" s="7"/>
      <c r="F186" s="7"/>
      <c r="G186" s="7"/>
    </row>
    <row r="187" spans="1:7" x14ac:dyDescent="0.5">
      <c r="A187" s="7"/>
      <c r="B187" s="7"/>
      <c r="C187" s="7"/>
      <c r="D187" s="7"/>
      <c r="E187" s="7"/>
      <c r="F187" s="7"/>
      <c r="G187" s="7"/>
    </row>
    <row r="188" spans="1:7" x14ac:dyDescent="0.5">
      <c r="A188" s="7"/>
      <c r="B188" s="7"/>
      <c r="C188" s="7"/>
      <c r="D188" s="7"/>
      <c r="E188" s="7"/>
      <c r="F188" s="7"/>
      <c r="G188" s="7"/>
    </row>
    <row r="189" spans="1:7" x14ac:dyDescent="0.5">
      <c r="A189" s="7"/>
      <c r="B189" s="7"/>
      <c r="C189" s="7"/>
      <c r="D189" s="7"/>
      <c r="E189" s="7"/>
      <c r="F189" s="7"/>
      <c r="G189" s="7"/>
    </row>
    <row r="190" spans="1:7" x14ac:dyDescent="0.5">
      <c r="A190" s="7"/>
      <c r="B190" s="7"/>
      <c r="C190" s="7"/>
      <c r="D190" s="7"/>
      <c r="E190" s="7"/>
      <c r="F190" s="7"/>
      <c r="G190" s="7"/>
    </row>
    <row r="191" spans="1:7" x14ac:dyDescent="0.5">
      <c r="A191" s="7"/>
      <c r="B191" s="7"/>
      <c r="C191" s="7"/>
      <c r="D191" s="7"/>
      <c r="E191" s="7"/>
      <c r="F191" s="7"/>
      <c r="G191" s="7"/>
    </row>
    <row r="192" spans="1:7" x14ac:dyDescent="0.5">
      <c r="A192" s="7"/>
      <c r="B192" s="7"/>
      <c r="C192" s="7"/>
      <c r="D192" s="7"/>
      <c r="E192" s="7"/>
      <c r="F192" s="7"/>
      <c r="G192" s="7"/>
    </row>
    <row r="193" spans="1:7" x14ac:dyDescent="0.5">
      <c r="A193" s="7"/>
      <c r="B193" s="7"/>
      <c r="C193" s="7"/>
      <c r="D193" s="7"/>
      <c r="E193" s="7"/>
      <c r="F193" s="7"/>
      <c r="G193" s="7"/>
    </row>
    <row r="194" spans="1:7" x14ac:dyDescent="0.5">
      <c r="A194" s="7"/>
      <c r="B194" s="7"/>
      <c r="C194" s="7"/>
      <c r="D194" s="7"/>
      <c r="E194" s="7"/>
      <c r="F194" s="7"/>
      <c r="G194" s="7"/>
    </row>
    <row r="195" spans="1:7" x14ac:dyDescent="0.5">
      <c r="A195" s="7"/>
      <c r="B195" s="7"/>
      <c r="C195" s="7"/>
      <c r="D195" s="7"/>
      <c r="E195" s="7"/>
      <c r="F195" s="7"/>
      <c r="G195" s="7"/>
    </row>
    <row r="196" spans="1:7" x14ac:dyDescent="0.5">
      <c r="A196" s="7"/>
      <c r="B196" s="7"/>
      <c r="C196" s="7"/>
      <c r="D196" s="7"/>
      <c r="E196" s="7"/>
      <c r="F196" s="7"/>
      <c r="G196" s="7"/>
    </row>
    <row r="197" spans="1:7" x14ac:dyDescent="0.5">
      <c r="A197" s="7"/>
      <c r="B197" s="7"/>
      <c r="C197" s="7"/>
      <c r="D197" s="7"/>
      <c r="E197" s="7"/>
      <c r="F197" s="7"/>
      <c r="G197" s="7"/>
    </row>
    <row r="198" spans="1:7" x14ac:dyDescent="0.5">
      <c r="A198" s="7"/>
      <c r="B198" s="7"/>
      <c r="C198" s="7"/>
      <c r="D198" s="7"/>
      <c r="E198" s="7"/>
      <c r="F198" s="7"/>
      <c r="G198" s="7"/>
    </row>
    <row r="199" spans="1:7" x14ac:dyDescent="0.5">
      <c r="A199" s="7"/>
      <c r="B199" s="7"/>
      <c r="C199" s="7"/>
      <c r="D199" s="7"/>
      <c r="E199" s="7"/>
      <c r="F199" s="7"/>
      <c r="G199" s="7"/>
    </row>
    <row r="200" spans="1:7" x14ac:dyDescent="0.5">
      <c r="A200" s="7"/>
      <c r="B200" s="7"/>
      <c r="C200" s="7"/>
      <c r="D200" s="7"/>
      <c r="E200" s="7"/>
      <c r="F200" s="7"/>
      <c r="G200" s="7"/>
    </row>
    <row r="201" spans="1:7" x14ac:dyDescent="0.5">
      <c r="A201" s="7"/>
      <c r="B201" s="7"/>
      <c r="C201" s="7"/>
      <c r="D201" s="7"/>
      <c r="E201" s="7"/>
      <c r="F201" s="7"/>
      <c r="G201" s="7"/>
    </row>
    <row r="202" spans="1:7" x14ac:dyDescent="0.5">
      <c r="A202" s="7"/>
      <c r="B202" s="7"/>
      <c r="C202" s="7"/>
      <c r="D202" s="7"/>
      <c r="E202" s="7"/>
      <c r="F202" s="7"/>
      <c r="G202" s="7"/>
    </row>
    <row r="203" spans="1:7" x14ac:dyDescent="0.5">
      <c r="A203" s="7"/>
      <c r="B203" s="7"/>
      <c r="C203" s="7"/>
      <c r="D203" s="7"/>
      <c r="E203" s="7"/>
      <c r="F203" s="7"/>
      <c r="G203" s="7"/>
    </row>
    <row r="204" spans="1:7" x14ac:dyDescent="0.5">
      <c r="A204" s="7"/>
      <c r="B204" s="7"/>
      <c r="C204" s="7"/>
      <c r="D204" s="7"/>
      <c r="E204" s="7"/>
      <c r="F204" s="7"/>
      <c r="G204" s="7"/>
    </row>
    <row r="205" spans="1:7" x14ac:dyDescent="0.5">
      <c r="A205" s="7"/>
      <c r="B205" s="7"/>
      <c r="C205" s="7"/>
      <c r="D205" s="7"/>
      <c r="E205" s="7"/>
      <c r="F205" s="7"/>
      <c r="G205" s="7"/>
    </row>
    <row r="206" spans="1:7" x14ac:dyDescent="0.5">
      <c r="A206" s="7"/>
      <c r="B206" s="7"/>
      <c r="C206" s="7"/>
      <c r="D206" s="7"/>
      <c r="E206" s="7"/>
      <c r="F206" s="7"/>
      <c r="G206" s="7"/>
    </row>
    <row r="207" spans="1:7" x14ac:dyDescent="0.5">
      <c r="A207" s="7"/>
      <c r="B207" s="7"/>
      <c r="C207" s="7"/>
      <c r="D207" s="7"/>
      <c r="E207" s="7"/>
      <c r="F207" s="7"/>
      <c r="G207" s="7"/>
    </row>
    <row r="208" spans="1:7" x14ac:dyDescent="0.5">
      <c r="A208" s="7"/>
      <c r="B208" s="7"/>
      <c r="C208" s="7"/>
      <c r="D208" s="7"/>
      <c r="E208" s="7"/>
      <c r="F208" s="7"/>
      <c r="G208" s="7"/>
    </row>
    <row r="209" spans="1:7" x14ac:dyDescent="0.5">
      <c r="A209" s="7"/>
      <c r="B209" s="7"/>
      <c r="C209" s="7"/>
      <c r="D209" s="7"/>
      <c r="E209" s="7"/>
      <c r="F209" s="7"/>
      <c r="G209" s="7"/>
    </row>
    <row r="210" spans="1:7" x14ac:dyDescent="0.5">
      <c r="A210" s="7"/>
      <c r="B210" s="7"/>
      <c r="C210" s="7"/>
      <c r="D210" s="7"/>
      <c r="E210" s="7"/>
      <c r="F210" s="7"/>
      <c r="G210" s="7"/>
    </row>
    <row r="211" spans="1:7" x14ac:dyDescent="0.5">
      <c r="A211" s="7"/>
      <c r="B211" s="7"/>
      <c r="C211" s="7"/>
      <c r="D211" s="7"/>
      <c r="E211" s="7"/>
      <c r="F211" s="7"/>
      <c r="G211" s="7"/>
    </row>
    <row r="212" spans="1:7" x14ac:dyDescent="0.5">
      <c r="A212" s="7"/>
      <c r="B212" s="7"/>
      <c r="C212" s="7"/>
      <c r="D212" s="7"/>
      <c r="E212" s="7"/>
      <c r="F212" s="7"/>
      <c r="G212" s="7"/>
    </row>
    <row r="213" spans="1:7" x14ac:dyDescent="0.5">
      <c r="A213" s="7"/>
      <c r="B213" s="7"/>
      <c r="C213" s="7"/>
      <c r="D213" s="7"/>
      <c r="E213" s="7"/>
      <c r="F213" s="7"/>
      <c r="G213" s="7"/>
    </row>
    <row r="214" spans="1:7" x14ac:dyDescent="0.5">
      <c r="A214" s="7"/>
      <c r="B214" s="7"/>
      <c r="C214" s="7"/>
      <c r="D214" s="7"/>
      <c r="E214" s="7"/>
      <c r="F214" s="7"/>
      <c r="G214" s="7"/>
    </row>
    <row r="215" spans="1:7" x14ac:dyDescent="0.5">
      <c r="A215" s="7"/>
      <c r="B215" s="7"/>
      <c r="C215" s="7"/>
      <c r="D215" s="7"/>
      <c r="E215" s="7"/>
      <c r="F215" s="7"/>
      <c r="G215" s="7"/>
    </row>
    <row r="216" spans="1:7" x14ac:dyDescent="0.5">
      <c r="A216" s="7"/>
      <c r="B216" s="7"/>
      <c r="C216" s="7"/>
      <c r="D216" s="7"/>
      <c r="E216" s="7"/>
      <c r="F216" s="7"/>
      <c r="G216" s="7"/>
    </row>
    <row r="217" spans="1:7" x14ac:dyDescent="0.5">
      <c r="A217" s="7"/>
      <c r="B217" s="7"/>
      <c r="C217" s="7"/>
      <c r="D217" s="7"/>
      <c r="E217" s="7"/>
      <c r="F217" s="7"/>
      <c r="G217" s="7"/>
    </row>
    <row r="218" spans="1:7" x14ac:dyDescent="0.5">
      <c r="A218" s="7"/>
      <c r="B218" s="7"/>
      <c r="C218" s="7"/>
      <c r="D218" s="7"/>
      <c r="E218" s="7"/>
      <c r="F218" s="7"/>
      <c r="G218" s="7"/>
    </row>
    <row r="219" spans="1:7" x14ac:dyDescent="0.5">
      <c r="A219" s="7"/>
      <c r="B219" s="7"/>
      <c r="C219" s="7"/>
      <c r="D219" s="7"/>
      <c r="E219" s="7"/>
      <c r="F219" s="7"/>
      <c r="G219" s="7"/>
    </row>
    <row r="220" spans="1:7" x14ac:dyDescent="0.5">
      <c r="A220" s="7"/>
      <c r="B220" s="7"/>
      <c r="C220" s="7"/>
      <c r="D220" s="7"/>
      <c r="E220" s="7"/>
      <c r="F220" s="7"/>
      <c r="G220" s="7"/>
    </row>
    <row r="221" spans="1:7" x14ac:dyDescent="0.5">
      <c r="A221" s="7"/>
      <c r="B221" s="7"/>
      <c r="C221" s="7"/>
      <c r="D221" s="7"/>
      <c r="E221" s="7"/>
      <c r="F221" s="7"/>
      <c r="G221" s="7"/>
    </row>
    <row r="222" spans="1:7" x14ac:dyDescent="0.5">
      <c r="A222" s="7"/>
      <c r="B222" s="7"/>
      <c r="C222" s="7"/>
      <c r="D222" s="7"/>
      <c r="E222" s="7"/>
      <c r="F222" s="7"/>
      <c r="G222" s="7"/>
    </row>
    <row r="223" spans="1:7" x14ac:dyDescent="0.5">
      <c r="A223" s="7"/>
      <c r="B223" s="7"/>
      <c r="C223" s="7"/>
      <c r="D223" s="7"/>
      <c r="E223" s="7"/>
      <c r="F223" s="7"/>
      <c r="G223" s="7"/>
    </row>
    <row r="224" spans="1:7" x14ac:dyDescent="0.5">
      <c r="A224" s="7"/>
      <c r="B224" s="7"/>
      <c r="C224" s="7"/>
      <c r="D224" s="7"/>
      <c r="E224" s="7"/>
      <c r="F224" s="7"/>
      <c r="G224" s="7"/>
    </row>
    <row r="225" spans="1:7" x14ac:dyDescent="0.5">
      <c r="A225" s="7"/>
      <c r="B225" s="7"/>
      <c r="C225" s="7"/>
      <c r="D225" s="7"/>
      <c r="E225" s="7"/>
      <c r="F225" s="7"/>
      <c r="G225" s="7"/>
    </row>
    <row r="226" spans="1:7" x14ac:dyDescent="0.5">
      <c r="A226" s="7"/>
      <c r="B226" s="7"/>
      <c r="C226" s="7"/>
      <c r="D226" s="7"/>
      <c r="E226" s="7"/>
      <c r="F226" s="7"/>
      <c r="G226" s="7"/>
    </row>
    <row r="227" spans="1:7" x14ac:dyDescent="0.5">
      <c r="A227" s="7"/>
      <c r="B227" s="7"/>
      <c r="C227" s="7"/>
      <c r="D227" s="7"/>
      <c r="E227" s="7"/>
      <c r="F227" s="7"/>
      <c r="G227" s="7"/>
    </row>
    <row r="228" spans="1:7" x14ac:dyDescent="0.5">
      <c r="A228" s="7"/>
      <c r="B228" s="7"/>
      <c r="C228" s="7"/>
      <c r="D228" s="7"/>
      <c r="E228" s="7"/>
      <c r="F228" s="7"/>
      <c r="G228" s="7"/>
    </row>
    <row r="229" spans="1:7" x14ac:dyDescent="0.5">
      <c r="A229" s="7"/>
      <c r="B229" s="7"/>
      <c r="C229" s="7"/>
      <c r="D229" s="7"/>
      <c r="E229" s="7"/>
      <c r="F229" s="7"/>
      <c r="G229" s="7"/>
    </row>
    <row r="230" spans="1:7" x14ac:dyDescent="0.5">
      <c r="A230" s="7"/>
      <c r="B230" s="7"/>
      <c r="C230" s="7"/>
      <c r="D230" s="7"/>
      <c r="E230" s="7"/>
      <c r="F230" s="7"/>
      <c r="G230" s="7"/>
    </row>
    <row r="231" spans="1:7" x14ac:dyDescent="0.5">
      <c r="A231" s="7"/>
      <c r="B231" s="7"/>
      <c r="C231" s="7"/>
      <c r="D231" s="7"/>
      <c r="E231" s="7"/>
      <c r="F231" s="7"/>
      <c r="G231" s="7"/>
    </row>
    <row r="232" spans="1:7" x14ac:dyDescent="0.5">
      <c r="A232" s="7"/>
      <c r="B232" s="7"/>
      <c r="C232" s="7"/>
      <c r="D232" s="7"/>
      <c r="E232" s="7"/>
      <c r="F232" s="7"/>
      <c r="G232" s="7"/>
    </row>
    <row r="233" spans="1:7" x14ac:dyDescent="0.5">
      <c r="A233" s="7"/>
      <c r="B233" s="7"/>
      <c r="C233" s="7"/>
      <c r="D233" s="7"/>
      <c r="E233" s="7"/>
      <c r="F233" s="7"/>
      <c r="G233" s="7"/>
    </row>
    <row r="234" spans="1:7" x14ac:dyDescent="0.5">
      <c r="A234" s="7"/>
      <c r="B234" s="7"/>
      <c r="C234" s="7"/>
      <c r="D234" s="7"/>
      <c r="E234" s="7"/>
      <c r="F234" s="7"/>
      <c r="G234" s="7"/>
    </row>
    <row r="235" spans="1:7" x14ac:dyDescent="0.5">
      <c r="A235" s="7"/>
      <c r="B235" s="7"/>
      <c r="C235" s="7"/>
      <c r="D235" s="7"/>
      <c r="E235" s="7"/>
      <c r="F235" s="7"/>
      <c r="G235" s="7"/>
    </row>
    <row r="236" spans="1:7" x14ac:dyDescent="0.5">
      <c r="A236" s="7"/>
      <c r="B236" s="7"/>
      <c r="C236" s="7"/>
      <c r="D236" s="7"/>
      <c r="E236" s="7"/>
      <c r="F236" s="7"/>
      <c r="G236" s="7"/>
    </row>
    <row r="237" spans="1:7" x14ac:dyDescent="0.5">
      <c r="A237" s="7"/>
      <c r="B237" s="7"/>
      <c r="C237" s="7"/>
      <c r="D237" s="7"/>
      <c r="E237" s="7"/>
      <c r="F237" s="7"/>
      <c r="G237" s="7"/>
    </row>
    <row r="238" spans="1:7" x14ac:dyDescent="0.5">
      <c r="A238" s="7"/>
      <c r="B238" s="7"/>
      <c r="C238" s="7"/>
      <c r="D238" s="7"/>
      <c r="E238" s="7"/>
      <c r="F238" s="7"/>
      <c r="G238" s="7"/>
    </row>
    <row r="239" spans="1:7" x14ac:dyDescent="0.5">
      <c r="A239" s="7"/>
      <c r="B239" s="7"/>
      <c r="C239" s="7"/>
      <c r="D239" s="7"/>
      <c r="E239" s="7"/>
      <c r="F239" s="7"/>
      <c r="G239" s="7"/>
    </row>
    <row r="240" spans="1:7" x14ac:dyDescent="0.5">
      <c r="A240" s="7"/>
      <c r="B240" s="7"/>
      <c r="C240" s="7"/>
      <c r="D240" s="7"/>
      <c r="E240" s="7"/>
      <c r="F240" s="7"/>
      <c r="G240" s="7"/>
    </row>
    <row r="241" spans="1:7" x14ac:dyDescent="0.5">
      <c r="A241" s="7"/>
      <c r="B241" s="7"/>
      <c r="C241" s="7"/>
      <c r="D241" s="7"/>
      <c r="E241" s="7"/>
      <c r="F241" s="7"/>
      <c r="G241" s="7"/>
    </row>
    <row r="242" spans="1:7" x14ac:dyDescent="0.5">
      <c r="A242" s="7"/>
      <c r="B242" s="7"/>
      <c r="C242" s="7"/>
      <c r="D242" s="7"/>
      <c r="E242" s="7"/>
      <c r="F242" s="7"/>
      <c r="G242" s="7"/>
    </row>
    <row r="243" spans="1:7" x14ac:dyDescent="0.5">
      <c r="A243" s="7"/>
      <c r="B243" s="7"/>
      <c r="C243" s="7"/>
      <c r="D243" s="7"/>
      <c r="E243" s="7"/>
      <c r="F243" s="7"/>
      <c r="G243" s="7"/>
    </row>
    <row r="244" spans="1:7" x14ac:dyDescent="0.5">
      <c r="A244" s="7"/>
      <c r="B244" s="7"/>
      <c r="C244" s="7"/>
      <c r="D244" s="7"/>
      <c r="E244" s="7"/>
      <c r="F244" s="7"/>
      <c r="G244" s="7"/>
    </row>
    <row r="245" spans="1:7" x14ac:dyDescent="0.5">
      <c r="A245" s="7"/>
      <c r="B245" s="7"/>
      <c r="C245" s="7"/>
      <c r="D245" s="7"/>
      <c r="E245" s="7"/>
      <c r="F245" s="7"/>
      <c r="G245" s="7"/>
    </row>
    <row r="246" spans="1:7" x14ac:dyDescent="0.5">
      <c r="A246" s="7"/>
      <c r="B246" s="7"/>
      <c r="C246" s="7"/>
      <c r="D246" s="7"/>
      <c r="E246" s="7"/>
      <c r="F246" s="7"/>
      <c r="G246" s="7"/>
    </row>
    <row r="247" spans="1:7" x14ac:dyDescent="0.5">
      <c r="A247" s="7"/>
      <c r="B247" s="7"/>
      <c r="C247" s="7"/>
      <c r="D247" s="7"/>
      <c r="E247" s="7"/>
      <c r="F247" s="7"/>
      <c r="G247" s="7"/>
    </row>
    <row r="248" spans="1:7" x14ac:dyDescent="0.5">
      <c r="A248" s="7"/>
      <c r="B248" s="7"/>
      <c r="C248" s="7"/>
      <c r="D248" s="7"/>
      <c r="E248" s="7"/>
      <c r="F248" s="7"/>
      <c r="G248" s="7"/>
    </row>
    <row r="249" spans="1:7" x14ac:dyDescent="0.5">
      <c r="A249" s="7"/>
      <c r="B249" s="7"/>
      <c r="C249" s="7"/>
      <c r="D249" s="7"/>
      <c r="E249" s="7"/>
      <c r="F249" s="7"/>
      <c r="G249" s="7"/>
    </row>
    <row r="250" spans="1:7" x14ac:dyDescent="0.5">
      <c r="A250" s="7"/>
      <c r="B250" s="7"/>
      <c r="C250" s="7"/>
      <c r="D250" s="7"/>
      <c r="E250" s="7"/>
      <c r="F250" s="7"/>
      <c r="G250" s="7"/>
    </row>
    <row r="251" spans="1:7" x14ac:dyDescent="0.5">
      <c r="A251" s="7"/>
      <c r="B251" s="7"/>
      <c r="C251" s="7"/>
      <c r="D251" s="7"/>
      <c r="E251" s="7"/>
      <c r="F251" s="7"/>
      <c r="G251" s="7"/>
    </row>
    <row r="252" spans="1:7" x14ac:dyDescent="0.5">
      <c r="A252" s="7"/>
      <c r="B252" s="7"/>
      <c r="C252" s="7"/>
      <c r="D252" s="7"/>
      <c r="E252" s="7"/>
      <c r="F252" s="7"/>
      <c r="G252" s="7"/>
    </row>
    <row r="253" spans="1:7" x14ac:dyDescent="0.5">
      <c r="A253" s="7"/>
      <c r="B253" s="7"/>
      <c r="C253" s="7"/>
      <c r="D253" s="7"/>
      <c r="E253" s="7"/>
      <c r="F253" s="7"/>
      <c r="G253" s="7"/>
    </row>
    <row r="254" spans="1:7" x14ac:dyDescent="0.5">
      <c r="A254" s="7"/>
      <c r="B254" s="7"/>
      <c r="C254" s="7"/>
      <c r="D254" s="7"/>
      <c r="E254" s="7"/>
      <c r="F254" s="7"/>
      <c r="G254" s="7"/>
    </row>
    <row r="255" spans="1:7" x14ac:dyDescent="0.5">
      <c r="A255" s="7"/>
      <c r="B255" s="7"/>
      <c r="C255" s="7"/>
      <c r="D255" s="7"/>
      <c r="E255" s="7"/>
      <c r="F255" s="7"/>
      <c r="G255" s="7"/>
    </row>
    <row r="256" spans="1:7" x14ac:dyDescent="0.5">
      <c r="A256" s="7"/>
      <c r="B256" s="7"/>
      <c r="C256" s="7"/>
      <c r="D256" s="7"/>
      <c r="E256" s="7"/>
      <c r="F256" s="7"/>
      <c r="G256" s="7"/>
    </row>
    <row r="257" spans="1:7" x14ac:dyDescent="0.5">
      <c r="A257" s="7"/>
      <c r="B257" s="7"/>
      <c r="C257" s="7"/>
      <c r="D257" s="7"/>
      <c r="E257" s="7"/>
      <c r="F257" s="7"/>
      <c r="G257" s="7"/>
    </row>
    <row r="258" spans="1:7" x14ac:dyDescent="0.5">
      <c r="A258" s="7"/>
      <c r="B258" s="7"/>
      <c r="C258" s="7"/>
      <c r="D258" s="7"/>
      <c r="E258" s="7"/>
      <c r="F258" s="7"/>
      <c r="G258" s="7"/>
    </row>
    <row r="259" spans="1:7" x14ac:dyDescent="0.5">
      <c r="A259" s="7"/>
      <c r="B259" s="7"/>
      <c r="C259" s="7"/>
      <c r="D259" s="7"/>
      <c r="E259" s="7"/>
      <c r="F259" s="7"/>
      <c r="G259" s="7"/>
    </row>
    <row r="260" spans="1:7" x14ac:dyDescent="0.5">
      <c r="A260" s="7"/>
      <c r="B260" s="7"/>
      <c r="C260" s="7"/>
      <c r="D260" s="7"/>
      <c r="E260" s="7"/>
      <c r="F260" s="7"/>
      <c r="G260" s="7"/>
    </row>
    <row r="261" spans="1:7" x14ac:dyDescent="0.5">
      <c r="A261" s="7"/>
      <c r="B261" s="7"/>
      <c r="C261" s="7"/>
      <c r="D261" s="7"/>
      <c r="E261" s="7"/>
      <c r="F261" s="7"/>
      <c r="G261" s="7"/>
    </row>
    <row r="262" spans="1:7" x14ac:dyDescent="0.5">
      <c r="A262" s="7"/>
      <c r="B262" s="7"/>
      <c r="C262" s="7"/>
      <c r="D262" s="7"/>
      <c r="E262" s="7"/>
      <c r="F262" s="7"/>
      <c r="G262" s="7"/>
    </row>
    <row r="263" spans="1:7" x14ac:dyDescent="0.5">
      <c r="A263" s="7"/>
      <c r="B263" s="7"/>
      <c r="C263" s="7"/>
      <c r="D263" s="7"/>
      <c r="E263" s="7"/>
      <c r="F263" s="7"/>
      <c r="G263" s="7"/>
    </row>
    <row r="264" spans="1:7" x14ac:dyDescent="0.5">
      <c r="A264" s="7"/>
      <c r="B264" s="7"/>
      <c r="C264" s="7"/>
      <c r="D264" s="7"/>
      <c r="E264" s="7"/>
      <c r="F264" s="7"/>
      <c r="G264" s="7"/>
    </row>
    <row r="265" spans="1:7" x14ac:dyDescent="0.5">
      <c r="A265" s="7"/>
      <c r="B265" s="7"/>
      <c r="C265" s="7"/>
      <c r="D265" s="7"/>
      <c r="E265" s="7"/>
      <c r="F265" s="7"/>
      <c r="G265" s="7"/>
    </row>
    <row r="266" spans="1:7" x14ac:dyDescent="0.5">
      <c r="A266" s="7"/>
      <c r="B266" s="7"/>
      <c r="C266" s="7"/>
      <c r="D266" s="7"/>
      <c r="E266" s="7"/>
      <c r="F266" s="7"/>
      <c r="G266" s="7"/>
    </row>
    <row r="267" spans="1:7" x14ac:dyDescent="0.5">
      <c r="A267" s="7"/>
      <c r="B267" s="7"/>
      <c r="C267" s="7"/>
      <c r="D267" s="7"/>
      <c r="E267" s="7"/>
      <c r="F267" s="7"/>
      <c r="G267" s="7"/>
    </row>
    <row r="268" spans="1:7" x14ac:dyDescent="0.5">
      <c r="A268" s="7"/>
      <c r="B268" s="7"/>
      <c r="C268" s="7"/>
      <c r="D268" s="7"/>
      <c r="E268" s="7"/>
      <c r="F268" s="7"/>
      <c r="G268" s="7"/>
    </row>
    <row r="269" spans="1:7" x14ac:dyDescent="0.5">
      <c r="A269" s="7"/>
      <c r="B269" s="7"/>
      <c r="C269" s="7"/>
      <c r="D269" s="7"/>
      <c r="E269" s="7"/>
      <c r="F269" s="7"/>
      <c r="G269" s="7"/>
    </row>
    <row r="270" spans="1:7" x14ac:dyDescent="0.5">
      <c r="A270" s="7"/>
      <c r="B270" s="7"/>
      <c r="C270" s="7"/>
      <c r="D270" s="7"/>
      <c r="E270" s="7"/>
      <c r="F270" s="7"/>
      <c r="G270" s="7"/>
    </row>
    <row r="271" spans="1:7" x14ac:dyDescent="0.5">
      <c r="A271" s="7"/>
      <c r="B271" s="7"/>
      <c r="C271" s="7"/>
      <c r="D271" s="7"/>
      <c r="E271" s="7"/>
      <c r="F271" s="7"/>
      <c r="G271" s="7"/>
    </row>
    <row r="272" spans="1:7" x14ac:dyDescent="0.5">
      <c r="A272" s="7"/>
      <c r="B272" s="7"/>
      <c r="C272" s="7"/>
      <c r="D272" s="7"/>
      <c r="E272" s="7"/>
      <c r="F272" s="7"/>
      <c r="G272" s="7"/>
    </row>
    <row r="273" spans="1:7" x14ac:dyDescent="0.5">
      <c r="A273" s="7"/>
      <c r="B273" s="7"/>
      <c r="C273" s="7"/>
      <c r="D273" s="7"/>
      <c r="E273" s="7"/>
      <c r="F273" s="7"/>
      <c r="G273" s="7"/>
    </row>
    <row r="274" spans="1:7" x14ac:dyDescent="0.5">
      <c r="A274" s="7"/>
      <c r="B274" s="7"/>
      <c r="C274" s="7"/>
      <c r="D274" s="7"/>
      <c r="E274" s="7"/>
      <c r="F274" s="7"/>
      <c r="G274" s="7"/>
    </row>
    <row r="275" spans="1:7" x14ac:dyDescent="0.5">
      <c r="A275" s="7"/>
      <c r="B275" s="7"/>
      <c r="C275" s="7"/>
      <c r="D275" s="7"/>
      <c r="E275" s="7"/>
      <c r="F275" s="7"/>
      <c r="G275" s="7"/>
    </row>
    <row r="276" spans="1:7" x14ac:dyDescent="0.5">
      <c r="A276" s="7"/>
      <c r="B276" s="7"/>
      <c r="C276" s="7"/>
      <c r="D276" s="7"/>
      <c r="E276" s="7"/>
      <c r="F276" s="7"/>
      <c r="G276" s="7"/>
    </row>
    <row r="277" spans="1:7" x14ac:dyDescent="0.5">
      <c r="A277" s="7"/>
      <c r="B277" s="7"/>
      <c r="C277" s="7"/>
      <c r="D277" s="7"/>
      <c r="E277" s="7"/>
      <c r="F277" s="7"/>
      <c r="G277" s="7"/>
    </row>
    <row r="278" spans="1:7" x14ac:dyDescent="0.5">
      <c r="A278" s="7"/>
      <c r="B278" s="7"/>
      <c r="C278" s="7"/>
      <c r="D278" s="7"/>
      <c r="E278" s="7"/>
      <c r="F278" s="7"/>
      <c r="G278" s="7"/>
    </row>
    <row r="279" spans="1:7" x14ac:dyDescent="0.5">
      <c r="A279" s="7"/>
      <c r="B279" s="7"/>
      <c r="C279" s="7"/>
      <c r="D279" s="7"/>
      <c r="E279" s="7"/>
      <c r="F279" s="7"/>
      <c r="G279" s="7"/>
    </row>
    <row r="280" spans="1:7" x14ac:dyDescent="0.5">
      <c r="A280" s="7"/>
      <c r="B280" s="7"/>
      <c r="C280" s="7"/>
      <c r="D280" s="7"/>
      <c r="E280" s="7"/>
      <c r="F280" s="7"/>
      <c r="G280" s="7"/>
    </row>
    <row r="281" spans="1:7" x14ac:dyDescent="0.5">
      <c r="A281" s="7"/>
      <c r="B281" s="7"/>
      <c r="C281" s="7"/>
      <c r="D281" s="7"/>
      <c r="E281" s="7"/>
      <c r="F281" s="7"/>
      <c r="G281" s="7"/>
    </row>
    <row r="282" spans="1:7" x14ac:dyDescent="0.5">
      <c r="A282" s="7"/>
      <c r="B282" s="7"/>
      <c r="C282" s="7"/>
      <c r="D282" s="7"/>
      <c r="E282" s="7"/>
      <c r="F282" s="7"/>
      <c r="G282" s="7"/>
    </row>
    <row r="283" spans="1:7" x14ac:dyDescent="0.5">
      <c r="A283" s="7"/>
      <c r="B283" s="7"/>
      <c r="C283" s="7"/>
      <c r="D283" s="7"/>
      <c r="E283" s="7"/>
      <c r="F283" s="7"/>
      <c r="G283" s="7"/>
    </row>
    <row r="284" spans="1:7" x14ac:dyDescent="0.5">
      <c r="A284" s="7"/>
      <c r="B284" s="7"/>
      <c r="C284" s="7"/>
      <c r="D284" s="7"/>
      <c r="E284" s="7"/>
      <c r="F284" s="7"/>
      <c r="G284" s="7"/>
    </row>
    <row r="285" spans="1:7" x14ac:dyDescent="0.5">
      <c r="A285" s="7"/>
      <c r="B285" s="7"/>
      <c r="C285" s="7"/>
      <c r="D285" s="7"/>
      <c r="E285" s="7"/>
      <c r="F285" s="7"/>
      <c r="G285" s="7"/>
    </row>
    <row r="286" spans="1:7" x14ac:dyDescent="0.5">
      <c r="A286" s="7"/>
      <c r="B286" s="7"/>
      <c r="C286" s="7"/>
      <c r="D286" s="7"/>
      <c r="E286" s="7"/>
      <c r="F286" s="7"/>
      <c r="G286" s="7"/>
    </row>
    <row r="287" spans="1:7" x14ac:dyDescent="0.5">
      <c r="A287" s="7"/>
      <c r="B287" s="7"/>
      <c r="C287" s="7"/>
      <c r="D287" s="7"/>
      <c r="E287" s="7"/>
      <c r="F287" s="7"/>
      <c r="G287" s="7"/>
    </row>
    <row r="288" spans="1:7" x14ac:dyDescent="0.5">
      <c r="A288" s="7"/>
      <c r="B288" s="7"/>
      <c r="C288" s="7"/>
      <c r="D288" s="7"/>
      <c r="E288" s="7"/>
      <c r="F288" s="7"/>
      <c r="G288" s="7"/>
    </row>
    <row r="289" spans="1:7" x14ac:dyDescent="0.5">
      <c r="A289" s="7"/>
      <c r="B289" s="7"/>
      <c r="C289" s="7"/>
      <c r="D289" s="7"/>
      <c r="E289" s="7"/>
      <c r="F289" s="7"/>
      <c r="G289" s="7"/>
    </row>
    <row r="290" spans="1:7" x14ac:dyDescent="0.5">
      <c r="A290" s="7"/>
      <c r="B290" s="7"/>
      <c r="C290" s="7"/>
      <c r="D290" s="7"/>
      <c r="E290" s="7"/>
      <c r="F290" s="7"/>
      <c r="G290" s="7"/>
    </row>
    <row r="291" spans="1:7" x14ac:dyDescent="0.5">
      <c r="A291" s="7"/>
      <c r="B291" s="7"/>
      <c r="C291" s="7"/>
      <c r="D291" s="7"/>
      <c r="E291" s="7"/>
      <c r="F291" s="7"/>
      <c r="G291" s="7"/>
    </row>
    <row r="292" spans="1:7" x14ac:dyDescent="0.5">
      <c r="A292" s="7"/>
      <c r="B292" s="7"/>
      <c r="C292" s="7"/>
      <c r="D292" s="7"/>
      <c r="E292" s="7"/>
      <c r="F292" s="7"/>
      <c r="G292" s="7"/>
    </row>
    <row r="293" spans="1:7" x14ac:dyDescent="0.5">
      <c r="A293" s="7"/>
      <c r="B293" s="7"/>
      <c r="C293" s="7"/>
      <c r="D293" s="7"/>
      <c r="E293" s="7"/>
      <c r="F293" s="7"/>
      <c r="G293" s="7"/>
    </row>
    <row r="294" spans="1:7" x14ac:dyDescent="0.5">
      <c r="A294" s="7"/>
      <c r="B294" s="7"/>
      <c r="C294" s="7"/>
      <c r="D294" s="7"/>
      <c r="E294" s="7"/>
      <c r="F294" s="7"/>
      <c r="G294" s="7"/>
    </row>
    <row r="295" spans="1:7" x14ac:dyDescent="0.5">
      <c r="A295" s="7"/>
      <c r="B295" s="7"/>
      <c r="C295" s="7"/>
      <c r="D295" s="7"/>
      <c r="E295" s="7"/>
      <c r="F295" s="7"/>
      <c r="G295" s="7"/>
    </row>
    <row r="296" spans="1:7" x14ac:dyDescent="0.5">
      <c r="A296" s="7"/>
      <c r="B296" s="7"/>
      <c r="C296" s="7"/>
      <c r="D296" s="7"/>
      <c r="E296" s="7"/>
      <c r="F296" s="7"/>
      <c r="G296" s="7"/>
    </row>
    <row r="297" spans="1:7" x14ac:dyDescent="0.5">
      <c r="A297" s="7"/>
      <c r="B297" s="7"/>
      <c r="C297" s="7"/>
      <c r="D297" s="7"/>
      <c r="E297" s="7"/>
      <c r="F297" s="7"/>
      <c r="G297" s="7"/>
    </row>
    <row r="298" spans="1:7" x14ac:dyDescent="0.5">
      <c r="A298" s="7"/>
      <c r="B298" s="7"/>
      <c r="C298" s="7"/>
      <c r="D298" s="7"/>
      <c r="E298" s="7"/>
      <c r="F298" s="7"/>
      <c r="G298" s="7"/>
    </row>
    <row r="299" spans="1:7" x14ac:dyDescent="0.5">
      <c r="A299" s="7"/>
      <c r="B299" s="7"/>
      <c r="C299" s="7"/>
      <c r="D299" s="7"/>
      <c r="E299" s="7"/>
      <c r="F299" s="7"/>
      <c r="G299" s="7"/>
    </row>
    <row r="300" spans="1:7" x14ac:dyDescent="0.5">
      <c r="A300" s="7"/>
      <c r="B300" s="7"/>
      <c r="C300" s="7"/>
      <c r="D300" s="7"/>
      <c r="E300" s="7"/>
      <c r="F300" s="7"/>
      <c r="G300" s="7"/>
    </row>
    <row r="301" spans="1:7" x14ac:dyDescent="0.5">
      <c r="A301" s="7"/>
      <c r="B301" s="7"/>
      <c r="C301" s="7"/>
      <c r="D301" s="7"/>
      <c r="E301" s="7"/>
      <c r="F301" s="7"/>
      <c r="G301" s="7"/>
    </row>
    <row r="302" spans="1:7" x14ac:dyDescent="0.5">
      <c r="A302" s="7"/>
      <c r="B302" s="7"/>
      <c r="C302" s="7"/>
      <c r="D302" s="7"/>
      <c r="E302" s="7"/>
      <c r="F302" s="7"/>
      <c r="G302" s="7"/>
    </row>
    <row r="303" spans="1:7" x14ac:dyDescent="0.5">
      <c r="A303" s="7"/>
      <c r="B303" s="7"/>
      <c r="C303" s="7"/>
      <c r="D303" s="7"/>
      <c r="E303" s="7"/>
      <c r="F303" s="7"/>
      <c r="G303" s="7"/>
    </row>
    <row r="304" spans="1:7" x14ac:dyDescent="0.5">
      <c r="A304" s="7"/>
      <c r="B304" s="7"/>
      <c r="C304" s="7"/>
      <c r="D304" s="7"/>
      <c r="E304" s="7"/>
      <c r="F304" s="7"/>
      <c r="G304" s="7"/>
    </row>
    <row r="305" spans="1:7" x14ac:dyDescent="0.5">
      <c r="A305" s="7"/>
      <c r="B305" s="7"/>
      <c r="C305" s="7"/>
      <c r="D305" s="7"/>
      <c r="E305" s="7"/>
      <c r="F305" s="7"/>
      <c r="G305" s="7"/>
    </row>
    <row r="306" spans="1:7" x14ac:dyDescent="0.5">
      <c r="A306" s="7"/>
      <c r="B306" s="7"/>
      <c r="C306" s="7"/>
      <c r="D306" s="7"/>
      <c r="E306" s="7"/>
      <c r="F306" s="7"/>
      <c r="G306" s="7"/>
    </row>
    <row r="307" spans="1:7" x14ac:dyDescent="0.5">
      <c r="A307" s="7"/>
      <c r="B307" s="7"/>
      <c r="C307" s="7"/>
      <c r="D307" s="7"/>
      <c r="E307" s="7"/>
      <c r="F307" s="7"/>
      <c r="G307" s="7"/>
    </row>
    <row r="308" spans="1:7" x14ac:dyDescent="0.5">
      <c r="A308" s="7"/>
      <c r="B308" s="7"/>
      <c r="C308" s="7"/>
      <c r="D308" s="7"/>
      <c r="E308" s="7"/>
      <c r="F308" s="7"/>
      <c r="G308" s="7"/>
    </row>
    <row r="309" spans="1:7" x14ac:dyDescent="0.5">
      <c r="A309" s="7"/>
      <c r="B309" s="7"/>
      <c r="C309" s="7"/>
      <c r="D309" s="7"/>
      <c r="E309" s="7"/>
      <c r="F309" s="7"/>
      <c r="G309" s="7"/>
    </row>
    <row r="310" spans="1:7" x14ac:dyDescent="0.5">
      <c r="A310" s="7"/>
      <c r="B310" s="7"/>
      <c r="C310" s="7"/>
      <c r="D310" s="7"/>
      <c r="E310" s="7"/>
      <c r="F310" s="7"/>
      <c r="G310" s="7"/>
    </row>
    <row r="311" spans="1:7" x14ac:dyDescent="0.5">
      <c r="A311" s="7"/>
      <c r="B311" s="7"/>
      <c r="C311" s="7"/>
      <c r="D311" s="7"/>
      <c r="E311" s="7"/>
      <c r="F311" s="7"/>
      <c r="G311" s="7"/>
    </row>
    <row r="312" spans="1:7" x14ac:dyDescent="0.5">
      <c r="A312" s="7"/>
      <c r="B312" s="7"/>
      <c r="C312" s="7"/>
      <c r="D312" s="7"/>
      <c r="E312" s="7"/>
      <c r="F312" s="7"/>
      <c r="G312" s="7"/>
    </row>
    <row r="313" spans="1:7" x14ac:dyDescent="0.5">
      <c r="A313" s="7"/>
      <c r="B313" s="7"/>
      <c r="C313" s="7"/>
      <c r="D313" s="7"/>
      <c r="E313" s="7"/>
      <c r="F313" s="7"/>
      <c r="G313" s="7"/>
    </row>
    <row r="314" spans="1:7" x14ac:dyDescent="0.5">
      <c r="A314" s="7"/>
      <c r="B314" s="7"/>
      <c r="C314" s="7"/>
      <c r="D314" s="7"/>
      <c r="E314" s="7"/>
      <c r="F314" s="7"/>
      <c r="G314" s="7"/>
    </row>
    <row r="315" spans="1:7" x14ac:dyDescent="0.5">
      <c r="A315" s="7"/>
      <c r="B315" s="7"/>
      <c r="C315" s="7"/>
      <c r="D315" s="7"/>
      <c r="E315" s="7"/>
      <c r="F315" s="7"/>
      <c r="G315" s="7"/>
    </row>
    <row r="316" spans="1:7" x14ac:dyDescent="0.5">
      <c r="A316" s="7"/>
      <c r="B316" s="7"/>
      <c r="C316" s="7"/>
      <c r="D316" s="7"/>
      <c r="E316" s="7"/>
      <c r="F316" s="7"/>
      <c r="G316" s="7"/>
    </row>
    <row r="317" spans="1:7" x14ac:dyDescent="0.5">
      <c r="A317" s="7"/>
      <c r="B317" s="7"/>
      <c r="C317" s="7"/>
      <c r="D317" s="7"/>
      <c r="E317" s="7"/>
      <c r="F317" s="7"/>
      <c r="G317" s="7"/>
    </row>
    <row r="318" spans="1:7" x14ac:dyDescent="0.5">
      <c r="A318" s="7"/>
      <c r="B318" s="7"/>
      <c r="C318" s="7"/>
      <c r="D318" s="7"/>
      <c r="E318" s="7"/>
      <c r="F318" s="7"/>
      <c r="G318" s="7"/>
    </row>
    <row r="319" spans="1:7" x14ac:dyDescent="0.5">
      <c r="A319" s="7"/>
      <c r="B319" s="7"/>
      <c r="C319" s="7"/>
      <c r="D319" s="7"/>
      <c r="E319" s="7"/>
      <c r="F319" s="7"/>
      <c r="G319" s="7"/>
    </row>
    <row r="320" spans="1:7" x14ac:dyDescent="0.5">
      <c r="A320" s="7"/>
      <c r="B320" s="7"/>
      <c r="C320" s="7"/>
      <c r="D320" s="7"/>
      <c r="E320" s="7"/>
      <c r="F320" s="7"/>
      <c r="G320" s="7"/>
    </row>
    <row r="321" spans="1:7" x14ac:dyDescent="0.5">
      <c r="A321" s="7"/>
      <c r="B321" s="7"/>
      <c r="C321" s="7"/>
      <c r="D321" s="7"/>
      <c r="E321" s="7"/>
      <c r="F321" s="7"/>
      <c r="G321" s="7"/>
    </row>
    <row r="322" spans="1:7" x14ac:dyDescent="0.5">
      <c r="A322" s="7"/>
      <c r="B322" s="7"/>
      <c r="C322" s="7"/>
      <c r="D322" s="7"/>
      <c r="E322" s="7"/>
      <c r="F322" s="7"/>
      <c r="G322" s="7"/>
    </row>
    <row r="323" spans="1:7" x14ac:dyDescent="0.5">
      <c r="A323" s="7"/>
      <c r="B323" s="7"/>
      <c r="C323" s="7"/>
      <c r="D323" s="7"/>
      <c r="E323" s="7"/>
      <c r="F323" s="7"/>
      <c r="G323" s="7"/>
    </row>
    <row r="324" spans="1:7" x14ac:dyDescent="0.5">
      <c r="A324" s="7"/>
      <c r="B324" s="7"/>
      <c r="C324" s="7"/>
      <c r="D324" s="7"/>
      <c r="E324" s="7"/>
      <c r="F324" s="7"/>
      <c r="G324" s="7"/>
    </row>
    <row r="325" spans="1:7" x14ac:dyDescent="0.5">
      <c r="A325" s="7"/>
      <c r="B325" s="7"/>
      <c r="C325" s="7"/>
      <c r="D325" s="7"/>
      <c r="E325" s="7"/>
      <c r="F325" s="7"/>
      <c r="G325" s="7"/>
    </row>
    <row r="326" spans="1:7" x14ac:dyDescent="0.5">
      <c r="A326" s="7"/>
      <c r="B326" s="7"/>
      <c r="C326" s="7"/>
      <c r="D326" s="7"/>
      <c r="E326" s="7"/>
      <c r="F326" s="7"/>
      <c r="G326" s="7"/>
    </row>
    <row r="327" spans="1:7" x14ac:dyDescent="0.5">
      <c r="A327" s="7"/>
      <c r="B327" s="7"/>
      <c r="C327" s="7"/>
      <c r="D327" s="7"/>
      <c r="E327" s="7"/>
      <c r="F327" s="7"/>
      <c r="G327" s="7"/>
    </row>
    <row r="328" spans="1:7" x14ac:dyDescent="0.5">
      <c r="A328" s="7"/>
      <c r="B328" s="7"/>
      <c r="C328" s="7"/>
      <c r="D328" s="7"/>
      <c r="E328" s="7"/>
      <c r="F328" s="7"/>
      <c r="G328" s="7"/>
    </row>
    <row r="329" spans="1:7" x14ac:dyDescent="0.5">
      <c r="A329" s="7"/>
      <c r="B329" s="7"/>
      <c r="C329" s="7"/>
      <c r="D329" s="7"/>
      <c r="E329" s="7"/>
      <c r="F329" s="7"/>
      <c r="G329" s="7"/>
    </row>
    <row r="330" spans="1:7" x14ac:dyDescent="0.5">
      <c r="A330" s="7"/>
      <c r="B330" s="7"/>
      <c r="C330" s="7"/>
      <c r="D330" s="7"/>
      <c r="E330" s="7"/>
      <c r="F330" s="7"/>
      <c r="G330" s="7"/>
    </row>
    <row r="331" spans="1:7" x14ac:dyDescent="0.5">
      <c r="A331" s="7"/>
      <c r="B331" s="7"/>
      <c r="C331" s="7"/>
      <c r="D331" s="7"/>
      <c r="E331" s="7"/>
      <c r="F331" s="7"/>
      <c r="G331" s="7"/>
    </row>
    <row r="332" spans="1:7" x14ac:dyDescent="0.5">
      <c r="A332" s="7"/>
      <c r="B332" s="7"/>
      <c r="C332" s="7"/>
      <c r="D332" s="7"/>
      <c r="E332" s="7"/>
      <c r="F332" s="7"/>
      <c r="G332" s="7"/>
    </row>
    <row r="333" spans="1:7" x14ac:dyDescent="0.5">
      <c r="A333" s="7"/>
      <c r="B333" s="7"/>
      <c r="C333" s="7"/>
      <c r="D333" s="7"/>
      <c r="E333" s="7"/>
      <c r="F333" s="7"/>
      <c r="G333" s="7"/>
    </row>
    <row r="334" spans="1:7" x14ac:dyDescent="0.5">
      <c r="A334" s="7"/>
      <c r="B334" s="7"/>
      <c r="C334" s="7"/>
      <c r="D334" s="7"/>
      <c r="E334" s="7"/>
      <c r="F334" s="7"/>
      <c r="G334" s="7"/>
    </row>
    <row r="335" spans="1:7" x14ac:dyDescent="0.5">
      <c r="A335" s="7"/>
      <c r="B335" s="7"/>
      <c r="C335" s="7"/>
      <c r="D335" s="7"/>
      <c r="E335" s="7"/>
      <c r="F335" s="7"/>
      <c r="G335" s="7"/>
    </row>
    <row r="336" spans="1:7" x14ac:dyDescent="0.5">
      <c r="A336" s="7"/>
      <c r="B336" s="7"/>
      <c r="C336" s="7"/>
      <c r="D336" s="7"/>
      <c r="E336" s="7"/>
      <c r="F336" s="7"/>
      <c r="G336" s="7"/>
    </row>
    <row r="337" spans="1:7" x14ac:dyDescent="0.5">
      <c r="A337" s="7"/>
      <c r="B337" s="7"/>
      <c r="C337" s="7"/>
      <c r="D337" s="7"/>
      <c r="E337" s="7"/>
      <c r="F337" s="7"/>
      <c r="G337" s="7"/>
    </row>
    <row r="338" spans="1:7" x14ac:dyDescent="0.5">
      <c r="A338" s="7"/>
      <c r="B338" s="7"/>
      <c r="C338" s="7"/>
      <c r="D338" s="7"/>
      <c r="E338" s="7"/>
      <c r="F338" s="7"/>
      <c r="G338" s="7"/>
    </row>
    <row r="339" spans="1:7" x14ac:dyDescent="0.5">
      <c r="A339" s="7"/>
      <c r="B339" s="7"/>
      <c r="C339" s="7"/>
      <c r="D339" s="7"/>
      <c r="E339" s="7"/>
      <c r="F339" s="7"/>
      <c r="G339" s="7"/>
    </row>
    <row r="340" spans="1:7" x14ac:dyDescent="0.5">
      <c r="A340" s="7"/>
      <c r="B340" s="7"/>
      <c r="C340" s="7"/>
      <c r="D340" s="7"/>
      <c r="E340" s="7"/>
      <c r="F340" s="7"/>
      <c r="G340" s="7"/>
    </row>
    <row r="341" spans="1:7" x14ac:dyDescent="0.5">
      <c r="A341" s="7"/>
      <c r="B341" s="7"/>
      <c r="C341" s="7"/>
      <c r="D341" s="7"/>
      <c r="E341" s="7"/>
      <c r="F341" s="7"/>
      <c r="G341" s="7"/>
    </row>
    <row r="342" spans="1:7" x14ac:dyDescent="0.5">
      <c r="A342" s="7"/>
      <c r="B342" s="7"/>
      <c r="C342" s="7"/>
      <c r="D342" s="7"/>
      <c r="E342" s="7"/>
      <c r="F342" s="7"/>
      <c r="G342" s="7"/>
    </row>
    <row r="343" spans="1:7" x14ac:dyDescent="0.5">
      <c r="A343" s="7"/>
      <c r="B343" s="7"/>
      <c r="C343" s="7"/>
      <c r="D343" s="7"/>
      <c r="E343" s="7"/>
      <c r="F343" s="7"/>
      <c r="G343" s="7"/>
    </row>
    <row r="344" spans="1:7" x14ac:dyDescent="0.5">
      <c r="A344" s="7"/>
      <c r="B344" s="7"/>
      <c r="C344" s="7"/>
      <c r="D344" s="7"/>
      <c r="E344" s="7"/>
      <c r="F344" s="7"/>
      <c r="G344" s="7"/>
    </row>
    <row r="345" spans="1:7" x14ac:dyDescent="0.5">
      <c r="A345" s="7"/>
      <c r="B345" s="7"/>
      <c r="C345" s="7"/>
      <c r="D345" s="7"/>
      <c r="E345" s="7"/>
      <c r="F345" s="7"/>
      <c r="G345" s="7"/>
    </row>
    <row r="346" spans="1:7" x14ac:dyDescent="0.5">
      <c r="A346" s="7"/>
      <c r="B346" s="7"/>
      <c r="C346" s="7"/>
      <c r="D346" s="7"/>
      <c r="E346" s="7"/>
      <c r="F346" s="7"/>
      <c r="G346" s="7"/>
    </row>
    <row r="347" spans="1:7" x14ac:dyDescent="0.5">
      <c r="A347" s="7"/>
      <c r="B347" s="7"/>
      <c r="C347" s="7"/>
      <c r="D347" s="7"/>
      <c r="E347" s="7"/>
      <c r="F347" s="7"/>
      <c r="G347" s="7"/>
    </row>
    <row r="348" spans="1:7" x14ac:dyDescent="0.5">
      <c r="A348" s="7"/>
      <c r="B348" s="7"/>
      <c r="C348" s="7"/>
      <c r="D348" s="7"/>
      <c r="E348" s="7"/>
      <c r="F348" s="7"/>
      <c r="G348" s="7"/>
    </row>
    <row r="349" spans="1:7" x14ac:dyDescent="0.5">
      <c r="A349" s="7"/>
      <c r="B349" s="7"/>
      <c r="C349" s="7"/>
      <c r="D349" s="7"/>
      <c r="E349" s="7"/>
      <c r="F349" s="7"/>
      <c r="G349" s="7"/>
    </row>
    <row r="350" spans="1:7" x14ac:dyDescent="0.5">
      <c r="A350" s="7"/>
      <c r="B350" s="7"/>
      <c r="C350" s="7"/>
      <c r="D350" s="7"/>
      <c r="E350" s="7"/>
      <c r="F350" s="7"/>
      <c r="G350" s="7"/>
    </row>
    <row r="351" spans="1:7" x14ac:dyDescent="0.5">
      <c r="A351" s="7"/>
      <c r="B351" s="7"/>
      <c r="C351" s="7"/>
      <c r="D351" s="7"/>
      <c r="E351" s="7"/>
      <c r="F351" s="7"/>
      <c r="G351" s="7"/>
    </row>
    <row r="352" spans="1:7" x14ac:dyDescent="0.5">
      <c r="A352" s="7"/>
      <c r="B352" s="7"/>
      <c r="C352" s="7"/>
      <c r="D352" s="7"/>
      <c r="E352" s="7"/>
      <c r="F352" s="7"/>
      <c r="G352" s="7"/>
    </row>
    <row r="353" spans="1:7" x14ac:dyDescent="0.5">
      <c r="A353" s="7"/>
      <c r="B353" s="7"/>
      <c r="C353" s="7"/>
      <c r="D353" s="7"/>
      <c r="E353" s="7"/>
      <c r="F353" s="7"/>
      <c r="G353" s="7"/>
    </row>
    <row r="354" spans="1:7" x14ac:dyDescent="0.5">
      <c r="A354" s="7"/>
      <c r="B354" s="7"/>
      <c r="C354" s="7"/>
      <c r="D354" s="7"/>
      <c r="E354" s="7"/>
      <c r="F354" s="7"/>
      <c r="G354" s="7"/>
    </row>
    <row r="355" spans="1:7" x14ac:dyDescent="0.5">
      <c r="A355" s="7"/>
      <c r="B355" s="7"/>
      <c r="C355" s="7"/>
      <c r="D355" s="7"/>
      <c r="E355" s="7"/>
      <c r="F355" s="7"/>
      <c r="G355" s="7"/>
    </row>
    <row r="356" spans="1:7" x14ac:dyDescent="0.5">
      <c r="A356" s="7"/>
      <c r="B356" s="7"/>
      <c r="C356" s="7"/>
      <c r="D356" s="7"/>
      <c r="E356" s="7"/>
      <c r="F356" s="7"/>
      <c r="G356" s="7"/>
    </row>
    <row r="357" spans="1:7" x14ac:dyDescent="0.5">
      <c r="A357" s="7"/>
      <c r="B357" s="7"/>
      <c r="C357" s="7"/>
      <c r="D357" s="7"/>
      <c r="E357" s="7"/>
      <c r="F357" s="7"/>
      <c r="G357" s="7"/>
    </row>
    <row r="358" spans="1:7" x14ac:dyDescent="0.5">
      <c r="A358" s="7"/>
      <c r="B358" s="7"/>
      <c r="C358" s="7"/>
      <c r="D358" s="7"/>
      <c r="E358" s="7"/>
      <c r="F358" s="7"/>
      <c r="G358" s="7"/>
    </row>
    <row r="359" spans="1:7" x14ac:dyDescent="0.5">
      <c r="A359" s="7"/>
      <c r="B359" s="7"/>
      <c r="C359" s="7"/>
      <c r="D359" s="7"/>
      <c r="E359" s="7"/>
      <c r="F359" s="7"/>
      <c r="G359" s="7"/>
    </row>
    <row r="360" spans="1:7" x14ac:dyDescent="0.5">
      <c r="A360" s="7"/>
      <c r="B360" s="7"/>
      <c r="C360" s="7"/>
      <c r="D360" s="7"/>
      <c r="E360" s="7"/>
      <c r="F360" s="7"/>
      <c r="G360" s="7"/>
    </row>
    <row r="361" spans="1:7" x14ac:dyDescent="0.5">
      <c r="A361" s="7"/>
      <c r="B361" s="7"/>
      <c r="C361" s="7"/>
      <c r="D361" s="7"/>
      <c r="E361" s="7"/>
      <c r="F361" s="7"/>
      <c r="G361" s="7"/>
    </row>
    <row r="362" spans="1:7" x14ac:dyDescent="0.5">
      <c r="A362" s="7"/>
      <c r="B362" s="7"/>
      <c r="C362" s="7"/>
      <c r="D362" s="7"/>
      <c r="E362" s="7"/>
      <c r="F362" s="7"/>
      <c r="G362" s="7"/>
    </row>
    <row r="363" spans="1:7" x14ac:dyDescent="0.5">
      <c r="A363" s="7"/>
      <c r="B363" s="7"/>
      <c r="C363" s="7"/>
      <c r="D363" s="7"/>
      <c r="E363" s="7"/>
      <c r="F363" s="7"/>
      <c r="G363" s="7"/>
    </row>
    <row r="364" spans="1:7" x14ac:dyDescent="0.5">
      <c r="A364" s="7"/>
      <c r="B364" s="7"/>
      <c r="C364" s="7"/>
      <c r="D364" s="7"/>
      <c r="E364" s="7"/>
      <c r="F364" s="7"/>
      <c r="G364" s="7"/>
    </row>
    <row r="365" spans="1:7" x14ac:dyDescent="0.5">
      <c r="A365" s="7"/>
      <c r="B365" s="7"/>
      <c r="C365" s="7"/>
      <c r="D365" s="7"/>
      <c r="E365" s="7"/>
      <c r="F365" s="7"/>
      <c r="G365" s="7"/>
    </row>
    <row r="366" spans="1:7" x14ac:dyDescent="0.5">
      <c r="A366" s="7"/>
      <c r="B366" s="7"/>
      <c r="C366" s="7"/>
      <c r="D366" s="7"/>
      <c r="E366" s="7"/>
      <c r="F366" s="7"/>
      <c r="G366" s="7"/>
    </row>
    <row r="367" spans="1:7" x14ac:dyDescent="0.5">
      <c r="A367" s="7"/>
      <c r="B367" s="7"/>
      <c r="C367" s="7"/>
      <c r="D367" s="7"/>
      <c r="E367" s="7"/>
      <c r="F367" s="7"/>
      <c r="G367" s="7"/>
    </row>
    <row r="368" spans="1:7" x14ac:dyDescent="0.5">
      <c r="A368" s="7"/>
      <c r="B368" s="7"/>
      <c r="C368" s="7"/>
      <c r="D368" s="7"/>
      <c r="E368" s="7"/>
      <c r="F368" s="7"/>
      <c r="G368" s="7"/>
    </row>
    <row r="369" spans="1:7" x14ac:dyDescent="0.5">
      <c r="A369" s="7"/>
      <c r="B369" s="7"/>
      <c r="C369" s="7"/>
      <c r="D369" s="7"/>
      <c r="E369" s="7"/>
      <c r="F369" s="7"/>
      <c r="G369" s="7"/>
    </row>
    <row r="370" spans="1:7" x14ac:dyDescent="0.5">
      <c r="A370" s="7"/>
      <c r="B370" s="7"/>
      <c r="C370" s="7"/>
      <c r="D370" s="7"/>
      <c r="E370" s="7"/>
      <c r="F370" s="7"/>
      <c r="G370" s="7"/>
    </row>
    <row r="371" spans="1:7" x14ac:dyDescent="0.5">
      <c r="A371" s="7"/>
      <c r="B371" s="7"/>
      <c r="C371" s="7"/>
      <c r="D371" s="7"/>
      <c r="E371" s="7"/>
      <c r="F371" s="7"/>
      <c r="G371" s="7"/>
    </row>
    <row r="372" spans="1:7" x14ac:dyDescent="0.5">
      <c r="A372" s="7"/>
      <c r="B372" s="7"/>
      <c r="C372" s="7"/>
      <c r="D372" s="7"/>
      <c r="E372" s="7"/>
      <c r="F372" s="7"/>
      <c r="G372" s="7"/>
    </row>
    <row r="373" spans="1:7" x14ac:dyDescent="0.5">
      <c r="A373" s="7"/>
      <c r="B373" s="7"/>
      <c r="C373" s="7"/>
      <c r="D373" s="7"/>
      <c r="E373" s="7"/>
      <c r="F373" s="7"/>
      <c r="G373" s="7"/>
    </row>
    <row r="374" spans="1:7" x14ac:dyDescent="0.5">
      <c r="A374" s="7"/>
      <c r="B374" s="7"/>
      <c r="C374" s="7"/>
      <c r="D374" s="7"/>
      <c r="E374" s="7"/>
      <c r="F374" s="7"/>
      <c r="G374" s="7"/>
    </row>
    <row r="375" spans="1:7" x14ac:dyDescent="0.5">
      <c r="A375" s="7"/>
      <c r="B375" s="7"/>
      <c r="C375" s="7"/>
      <c r="D375" s="7"/>
      <c r="E375" s="7"/>
      <c r="F375" s="7"/>
      <c r="G375" s="7"/>
    </row>
    <row r="376" spans="1:7" x14ac:dyDescent="0.5">
      <c r="A376" s="7"/>
      <c r="B376" s="7"/>
      <c r="C376" s="7"/>
      <c r="D376" s="7"/>
      <c r="E376" s="7"/>
      <c r="F376" s="7"/>
      <c r="G376" s="7"/>
    </row>
    <row r="377" spans="1:7" x14ac:dyDescent="0.5">
      <c r="A377" s="7"/>
      <c r="B377" s="7"/>
      <c r="C377" s="7"/>
      <c r="D377" s="7"/>
      <c r="E377" s="7"/>
      <c r="F377" s="7"/>
      <c r="G377" s="7"/>
    </row>
    <row r="378" spans="1:7" x14ac:dyDescent="0.5">
      <c r="A378" s="7"/>
      <c r="B378" s="7"/>
      <c r="C378" s="7"/>
      <c r="D378" s="7"/>
      <c r="E378" s="7"/>
      <c r="F378" s="7"/>
      <c r="G378" s="7"/>
    </row>
    <row r="379" spans="1:7" x14ac:dyDescent="0.5">
      <c r="A379" s="7"/>
      <c r="B379" s="7"/>
      <c r="C379" s="7"/>
      <c r="D379" s="7"/>
      <c r="E379" s="7"/>
      <c r="F379" s="7"/>
      <c r="G379" s="7"/>
    </row>
    <row r="380" spans="1:7" x14ac:dyDescent="0.5">
      <c r="A380" s="7"/>
      <c r="B380" s="7"/>
      <c r="C380" s="7"/>
      <c r="D380" s="7"/>
      <c r="E380" s="7"/>
      <c r="F380" s="7"/>
      <c r="G380" s="7"/>
    </row>
    <row r="381" spans="1:7" x14ac:dyDescent="0.5">
      <c r="A381" s="7"/>
      <c r="B381" s="7"/>
      <c r="C381" s="7"/>
      <c r="D381" s="7"/>
      <c r="E381" s="7"/>
      <c r="F381" s="7"/>
      <c r="G381" s="7"/>
    </row>
    <row r="382" spans="1:7" x14ac:dyDescent="0.5">
      <c r="A382" s="7"/>
      <c r="B382" s="7"/>
      <c r="C382" s="7"/>
      <c r="D382" s="7"/>
      <c r="E382" s="7"/>
      <c r="F382" s="7"/>
      <c r="G382" s="7"/>
    </row>
    <row r="383" spans="1:7" x14ac:dyDescent="0.5">
      <c r="A383" s="7"/>
      <c r="B383" s="7"/>
      <c r="C383" s="7"/>
      <c r="D383" s="7"/>
      <c r="E383" s="7"/>
      <c r="F383" s="7"/>
      <c r="G383" s="7"/>
    </row>
    <row r="384" spans="1:7" x14ac:dyDescent="0.5">
      <c r="A384" s="7"/>
      <c r="B384" s="7"/>
      <c r="C384" s="7"/>
      <c r="D384" s="7"/>
      <c r="E384" s="7"/>
      <c r="F384" s="7"/>
      <c r="G384" s="7"/>
    </row>
    <row r="385" spans="1:7" x14ac:dyDescent="0.5">
      <c r="A385" s="7"/>
      <c r="B385" s="7"/>
      <c r="C385" s="7"/>
      <c r="D385" s="7"/>
      <c r="E385" s="7"/>
      <c r="F385" s="7"/>
      <c r="G385" s="7"/>
    </row>
    <row r="386" spans="1:7" x14ac:dyDescent="0.5">
      <c r="A386" s="7"/>
      <c r="B386" s="7"/>
      <c r="C386" s="7"/>
      <c r="D386" s="7"/>
      <c r="E386" s="7"/>
      <c r="F386" s="7"/>
      <c r="G386" s="7"/>
    </row>
    <row r="387" spans="1:7" x14ac:dyDescent="0.5">
      <c r="A387" s="7"/>
      <c r="B387" s="7"/>
      <c r="C387" s="7"/>
      <c r="D387" s="7"/>
      <c r="E387" s="7"/>
      <c r="F387" s="7"/>
      <c r="G387" s="7"/>
    </row>
    <row r="388" spans="1:7" x14ac:dyDescent="0.5">
      <c r="A388" s="7"/>
      <c r="B388" s="7"/>
      <c r="C388" s="7"/>
      <c r="D388" s="7"/>
      <c r="E388" s="7"/>
      <c r="F388" s="7"/>
      <c r="G388" s="7"/>
    </row>
    <row r="389" spans="1:7" x14ac:dyDescent="0.5">
      <c r="A389" s="7"/>
      <c r="B389" s="7"/>
      <c r="C389" s="7"/>
      <c r="D389" s="7"/>
      <c r="E389" s="7"/>
      <c r="F389" s="7"/>
      <c r="G389" s="7"/>
    </row>
    <row r="390" spans="1:7" x14ac:dyDescent="0.5">
      <c r="A390" s="7"/>
      <c r="B390" s="7"/>
      <c r="C390" s="7"/>
      <c r="D390" s="7"/>
      <c r="E390" s="7"/>
      <c r="F390" s="7"/>
      <c r="G390" s="7"/>
    </row>
    <row r="391" spans="1:7" x14ac:dyDescent="0.5">
      <c r="A391" s="7"/>
      <c r="B391" s="7"/>
      <c r="C391" s="7"/>
      <c r="D391" s="7"/>
      <c r="E391" s="7"/>
      <c r="F391" s="7"/>
      <c r="G391" s="7"/>
    </row>
    <row r="392" spans="1:7" x14ac:dyDescent="0.5">
      <c r="A392" s="7"/>
      <c r="B392" s="7"/>
      <c r="C392" s="7"/>
      <c r="D392" s="7"/>
      <c r="E392" s="7"/>
      <c r="F392" s="7"/>
      <c r="G392" s="7"/>
    </row>
    <row r="393" spans="1:7" x14ac:dyDescent="0.5">
      <c r="A393" s="7"/>
      <c r="B393" s="7"/>
      <c r="C393" s="7"/>
      <c r="D393" s="7"/>
      <c r="E393" s="7"/>
      <c r="F393" s="7"/>
      <c r="G393" s="7"/>
    </row>
    <row r="394" spans="1:7" x14ac:dyDescent="0.5">
      <c r="A394" s="7"/>
      <c r="B394" s="7"/>
      <c r="C394" s="7"/>
      <c r="D394" s="7"/>
      <c r="E394" s="7"/>
      <c r="F394" s="7"/>
      <c r="G394" s="7"/>
    </row>
    <row r="395" spans="1:7" x14ac:dyDescent="0.5">
      <c r="A395" s="7"/>
      <c r="B395" s="7"/>
      <c r="C395" s="7"/>
      <c r="D395" s="7"/>
      <c r="E395" s="7"/>
      <c r="F395" s="7"/>
      <c r="G395" s="7"/>
    </row>
    <row r="396" spans="1:7" x14ac:dyDescent="0.5">
      <c r="A396" s="7"/>
      <c r="B396" s="7"/>
      <c r="C396" s="7"/>
      <c r="D396" s="7"/>
      <c r="E396" s="7"/>
      <c r="F396" s="7"/>
      <c r="G396" s="7"/>
    </row>
    <row r="397" spans="1:7" x14ac:dyDescent="0.5">
      <c r="A397" s="7"/>
      <c r="B397" s="7"/>
      <c r="C397" s="7"/>
      <c r="D397" s="7"/>
      <c r="E397" s="7"/>
      <c r="F397" s="7"/>
      <c r="G397" s="7"/>
    </row>
    <row r="398" spans="1:7" x14ac:dyDescent="0.5">
      <c r="A398" s="7"/>
      <c r="B398" s="7"/>
      <c r="C398" s="7"/>
      <c r="D398" s="7"/>
      <c r="E398" s="7"/>
      <c r="F398" s="7"/>
      <c r="G398" s="7"/>
    </row>
    <row r="399" spans="1:7" x14ac:dyDescent="0.5">
      <c r="A399" s="7"/>
      <c r="B399" s="7"/>
      <c r="C399" s="7"/>
      <c r="D399" s="7"/>
      <c r="E399" s="7"/>
      <c r="F399" s="7"/>
      <c r="G399" s="7"/>
    </row>
    <row r="400" spans="1:7" x14ac:dyDescent="0.5">
      <c r="A400" s="7"/>
      <c r="B400" s="7"/>
      <c r="C400" s="7"/>
      <c r="D400" s="7"/>
      <c r="E400" s="7"/>
      <c r="F400" s="7"/>
      <c r="G400" s="7"/>
    </row>
    <row r="401" spans="1:7" x14ac:dyDescent="0.5">
      <c r="A401" s="7"/>
      <c r="B401" s="7"/>
      <c r="C401" s="7"/>
      <c r="D401" s="7"/>
      <c r="E401" s="7"/>
      <c r="F401" s="7"/>
      <c r="G401" s="7"/>
    </row>
    <row r="402" spans="1:7" x14ac:dyDescent="0.5">
      <c r="A402" s="7"/>
      <c r="B402" s="7"/>
      <c r="C402" s="7"/>
      <c r="D402" s="7"/>
      <c r="E402" s="7"/>
      <c r="F402" s="7"/>
      <c r="G402" s="7"/>
    </row>
    <row r="403" spans="1:7" x14ac:dyDescent="0.5">
      <c r="A403" s="7"/>
      <c r="B403" s="7"/>
      <c r="C403" s="7"/>
      <c r="D403" s="7"/>
      <c r="E403" s="7"/>
      <c r="F403" s="7"/>
      <c r="G403" s="7"/>
    </row>
    <row r="404" spans="1:7" x14ac:dyDescent="0.5">
      <c r="A404" s="7"/>
      <c r="B404" s="7"/>
      <c r="C404" s="7"/>
      <c r="D404" s="7"/>
      <c r="E404" s="7"/>
      <c r="F404" s="7"/>
      <c r="G404" s="7"/>
    </row>
    <row r="405" spans="1:7" x14ac:dyDescent="0.5">
      <c r="A405" s="7"/>
      <c r="B405" s="7"/>
      <c r="C405" s="7"/>
      <c r="D405" s="7"/>
      <c r="E405" s="7"/>
      <c r="F405" s="7"/>
      <c r="G405" s="7"/>
    </row>
    <row r="406" spans="1:7" x14ac:dyDescent="0.5">
      <c r="A406" s="7"/>
      <c r="B406" s="7"/>
      <c r="C406" s="7"/>
      <c r="D406" s="7"/>
      <c r="E406" s="7"/>
      <c r="F406" s="7"/>
      <c r="G406" s="7"/>
    </row>
    <row r="407" spans="1:7" x14ac:dyDescent="0.5">
      <c r="A407" s="7"/>
      <c r="B407" s="7"/>
      <c r="C407" s="7"/>
      <c r="D407" s="7"/>
      <c r="E407" s="7"/>
      <c r="F407" s="7"/>
      <c r="G407" s="7"/>
    </row>
    <row r="408" spans="1:7" x14ac:dyDescent="0.5">
      <c r="A408" s="7"/>
      <c r="B408" s="7"/>
      <c r="C408" s="7"/>
      <c r="D408" s="7"/>
      <c r="E408" s="7"/>
      <c r="F408" s="7"/>
      <c r="G408" s="7"/>
    </row>
    <row r="409" spans="1:7" x14ac:dyDescent="0.5">
      <c r="A409" s="7"/>
      <c r="B409" s="7"/>
      <c r="C409" s="7"/>
      <c r="D409" s="7"/>
      <c r="E409" s="7"/>
      <c r="F409" s="7"/>
      <c r="G409" s="7"/>
    </row>
    <row r="410" spans="1:7" x14ac:dyDescent="0.5">
      <c r="A410" s="7"/>
      <c r="B410" s="7"/>
      <c r="C410" s="7"/>
      <c r="D410" s="7"/>
      <c r="E410" s="7"/>
      <c r="F410" s="7"/>
      <c r="G410" s="7"/>
    </row>
    <row r="411" spans="1:7" x14ac:dyDescent="0.5">
      <c r="A411" s="7"/>
      <c r="B411" s="7"/>
      <c r="C411" s="7"/>
      <c r="D411" s="7"/>
      <c r="E411" s="7"/>
      <c r="F411" s="7"/>
      <c r="G411" s="7"/>
    </row>
    <row r="412" spans="1:7" x14ac:dyDescent="0.5">
      <c r="A412" s="7"/>
      <c r="B412" s="7"/>
      <c r="C412" s="7"/>
      <c r="D412" s="7"/>
      <c r="E412" s="7"/>
      <c r="F412" s="7"/>
      <c r="G412" s="7"/>
    </row>
    <row r="413" spans="1:7" x14ac:dyDescent="0.5">
      <c r="A413" s="7"/>
      <c r="B413" s="7"/>
      <c r="C413" s="7"/>
      <c r="D413" s="7"/>
      <c r="E413" s="7"/>
      <c r="F413" s="7"/>
      <c r="G413" s="7"/>
    </row>
    <row r="414" spans="1:7" x14ac:dyDescent="0.5">
      <c r="A414" s="7"/>
      <c r="B414" s="7"/>
      <c r="C414" s="7"/>
      <c r="D414" s="7"/>
      <c r="E414" s="7"/>
      <c r="F414" s="7"/>
      <c r="G414" s="7"/>
    </row>
    <row r="415" spans="1:7" x14ac:dyDescent="0.5">
      <c r="A415" s="7"/>
      <c r="B415" s="7"/>
      <c r="C415" s="7"/>
      <c r="D415" s="7"/>
      <c r="E415" s="7"/>
      <c r="F415" s="7"/>
      <c r="G415" s="7"/>
    </row>
    <row r="416" spans="1:7" x14ac:dyDescent="0.5">
      <c r="A416" s="7"/>
      <c r="B416" s="7"/>
      <c r="C416" s="7"/>
      <c r="D416" s="7"/>
      <c r="E416" s="7"/>
      <c r="F416" s="7"/>
      <c r="G416" s="7"/>
    </row>
    <row r="417" spans="1:7" x14ac:dyDescent="0.5">
      <c r="A417" s="7"/>
      <c r="B417" s="7"/>
      <c r="C417" s="7"/>
      <c r="D417" s="7"/>
      <c r="E417" s="7"/>
      <c r="F417" s="7"/>
      <c r="G417" s="7"/>
    </row>
    <row r="418" spans="1:7" x14ac:dyDescent="0.5">
      <c r="A418" s="7"/>
      <c r="B418" s="7"/>
      <c r="C418" s="7"/>
      <c r="D418" s="7"/>
      <c r="E418" s="7"/>
      <c r="F418" s="7"/>
      <c r="G418" s="7"/>
    </row>
    <row r="419" spans="1:7" x14ac:dyDescent="0.5">
      <c r="A419" s="7"/>
      <c r="B419" s="7"/>
      <c r="C419" s="7"/>
      <c r="D419" s="7"/>
      <c r="E419" s="7"/>
      <c r="F419" s="7"/>
      <c r="G419" s="7"/>
    </row>
    <row r="420" spans="1:7" x14ac:dyDescent="0.5">
      <c r="A420" s="7"/>
      <c r="B420" s="7"/>
      <c r="C420" s="7"/>
      <c r="D420" s="7"/>
      <c r="E420" s="7"/>
      <c r="F420" s="7"/>
      <c r="G420" s="7"/>
    </row>
    <row r="421" spans="1:7" x14ac:dyDescent="0.5">
      <c r="A421" s="7"/>
      <c r="B421" s="7"/>
      <c r="C421" s="7"/>
      <c r="D421" s="7"/>
      <c r="E421" s="7"/>
      <c r="F421" s="7"/>
      <c r="G421" s="7"/>
    </row>
    <row r="422" spans="1:7" x14ac:dyDescent="0.5">
      <c r="A422" s="7"/>
      <c r="B422" s="7"/>
      <c r="C422" s="7"/>
      <c r="D422" s="7"/>
      <c r="E422" s="7"/>
      <c r="F422" s="7"/>
      <c r="G422" s="7"/>
    </row>
    <row r="423" spans="1:7" x14ac:dyDescent="0.5">
      <c r="A423" s="7"/>
      <c r="B423" s="7"/>
      <c r="C423" s="7"/>
      <c r="D423" s="7"/>
      <c r="E423" s="7"/>
      <c r="F423" s="7"/>
      <c r="G423" s="7"/>
    </row>
    <row r="424" spans="1:7" x14ac:dyDescent="0.5">
      <c r="A424" s="7"/>
      <c r="B424" s="7"/>
      <c r="C424" s="7"/>
      <c r="D424" s="7"/>
      <c r="E424" s="7"/>
      <c r="F424" s="7"/>
      <c r="G424" s="7"/>
    </row>
    <row r="425" spans="1:7" x14ac:dyDescent="0.5">
      <c r="A425" s="7"/>
      <c r="B425" s="7"/>
      <c r="C425" s="7"/>
      <c r="D425" s="7"/>
      <c r="E425" s="7"/>
      <c r="F425" s="7"/>
      <c r="G425" s="7"/>
    </row>
    <row r="426" spans="1:7" x14ac:dyDescent="0.5">
      <c r="A426" s="7"/>
      <c r="B426" s="7"/>
      <c r="C426" s="7"/>
      <c r="D426" s="7"/>
      <c r="E426" s="7"/>
      <c r="F426" s="7"/>
      <c r="G426" s="7"/>
    </row>
    <row r="427" spans="1:7" x14ac:dyDescent="0.5">
      <c r="A427" s="7"/>
      <c r="B427" s="7"/>
      <c r="C427" s="7"/>
      <c r="D427" s="7"/>
      <c r="E427" s="7"/>
      <c r="F427" s="7"/>
      <c r="G427" s="7"/>
    </row>
    <row r="428" spans="1:7" x14ac:dyDescent="0.5">
      <c r="A428" s="7"/>
      <c r="B428" s="7"/>
      <c r="C428" s="7"/>
      <c r="D428" s="7"/>
      <c r="E428" s="7"/>
      <c r="F428" s="7"/>
      <c r="G428" s="7"/>
    </row>
    <row r="429" spans="1:7" x14ac:dyDescent="0.5">
      <c r="A429" s="7"/>
      <c r="B429" s="7"/>
      <c r="C429" s="7"/>
      <c r="D429" s="7"/>
      <c r="E429" s="7"/>
      <c r="F429" s="7"/>
      <c r="G429" s="7"/>
    </row>
    <row r="430" spans="1:7" x14ac:dyDescent="0.5">
      <c r="A430" s="7"/>
      <c r="B430" s="7"/>
      <c r="C430" s="7"/>
      <c r="D430" s="7"/>
      <c r="E430" s="7"/>
      <c r="F430" s="7"/>
      <c r="G430" s="7"/>
    </row>
    <row r="431" spans="1:7" x14ac:dyDescent="0.5">
      <c r="A431" s="7"/>
      <c r="B431" s="7"/>
      <c r="C431" s="7"/>
      <c r="D431" s="7"/>
      <c r="E431" s="7"/>
      <c r="F431" s="7"/>
      <c r="G431" s="7"/>
    </row>
    <row r="432" spans="1:7" x14ac:dyDescent="0.5">
      <c r="A432" s="7"/>
      <c r="B432" s="7"/>
      <c r="C432" s="7"/>
      <c r="D432" s="7"/>
      <c r="E432" s="7"/>
      <c r="F432" s="7"/>
      <c r="G432" s="7"/>
    </row>
    <row r="433" spans="1:7" x14ac:dyDescent="0.5">
      <c r="A433" s="7"/>
      <c r="B433" s="7"/>
      <c r="C433" s="7"/>
      <c r="D433" s="7"/>
      <c r="E433" s="7"/>
      <c r="F433" s="7"/>
      <c r="G433" s="7"/>
    </row>
    <row r="434" spans="1:7" x14ac:dyDescent="0.5">
      <c r="A434" s="7"/>
      <c r="B434" s="7"/>
      <c r="C434" s="7"/>
      <c r="D434" s="7"/>
      <c r="E434" s="7"/>
      <c r="F434" s="7"/>
      <c r="G434" s="7"/>
    </row>
    <row r="435" spans="1:7" x14ac:dyDescent="0.5">
      <c r="A435" s="7"/>
      <c r="B435" s="7"/>
      <c r="C435" s="7"/>
      <c r="D435" s="7"/>
      <c r="E435" s="7"/>
      <c r="F435" s="7"/>
      <c r="G435" s="7"/>
    </row>
    <row r="436" spans="1:7" x14ac:dyDescent="0.5">
      <c r="A436" s="7"/>
      <c r="B436" s="7"/>
      <c r="C436" s="7"/>
      <c r="D436" s="7"/>
      <c r="E436" s="7"/>
      <c r="F436" s="7"/>
      <c r="G436" s="7"/>
    </row>
    <row r="437" spans="1:7" x14ac:dyDescent="0.5">
      <c r="A437" s="7"/>
      <c r="B437" s="7"/>
      <c r="C437" s="7"/>
      <c r="D437" s="7"/>
      <c r="E437" s="7"/>
      <c r="F437" s="7"/>
      <c r="G437" s="7"/>
    </row>
    <row r="438" spans="1:7" x14ac:dyDescent="0.5">
      <c r="A438" s="7"/>
      <c r="B438" s="7"/>
      <c r="C438" s="7"/>
      <c r="D438" s="7"/>
      <c r="E438" s="7"/>
      <c r="F438" s="7"/>
      <c r="G438" s="7"/>
    </row>
    <row r="439" spans="1:7" x14ac:dyDescent="0.5">
      <c r="A439" s="7"/>
      <c r="B439" s="7"/>
      <c r="C439" s="7"/>
      <c r="D439" s="7"/>
      <c r="E439" s="7"/>
      <c r="F439" s="7"/>
      <c r="G439" s="7"/>
    </row>
    <row r="440" spans="1:7" x14ac:dyDescent="0.5">
      <c r="A440" s="7"/>
      <c r="B440" s="7"/>
      <c r="C440" s="7"/>
      <c r="D440" s="7"/>
      <c r="E440" s="7"/>
      <c r="F440" s="7"/>
      <c r="G440" s="7"/>
    </row>
    <row r="441" spans="1:7" x14ac:dyDescent="0.5">
      <c r="A441" s="7"/>
      <c r="B441" s="7"/>
      <c r="C441" s="7"/>
      <c r="D441" s="7"/>
      <c r="E441" s="7"/>
      <c r="F441" s="7"/>
      <c r="G441" s="7"/>
    </row>
    <row r="442" spans="1:7" x14ac:dyDescent="0.5">
      <c r="A442" s="7"/>
      <c r="B442" s="7"/>
      <c r="C442" s="7"/>
      <c r="D442" s="7"/>
      <c r="E442" s="7"/>
      <c r="F442" s="7"/>
      <c r="G442" s="7"/>
    </row>
    <row r="443" spans="1:7" x14ac:dyDescent="0.5">
      <c r="A443" s="7"/>
      <c r="B443" s="7"/>
      <c r="C443" s="7"/>
      <c r="D443" s="7"/>
      <c r="E443" s="7"/>
      <c r="F443" s="7"/>
      <c r="G443" s="7"/>
    </row>
    <row r="444" spans="1:7" x14ac:dyDescent="0.5">
      <c r="A444" s="7"/>
      <c r="B444" s="7"/>
      <c r="C444" s="7"/>
      <c r="D444" s="7"/>
      <c r="E444" s="7"/>
      <c r="F444" s="7"/>
      <c r="G444" s="7"/>
    </row>
    <row r="445" spans="1:7" x14ac:dyDescent="0.5">
      <c r="A445" s="7"/>
      <c r="B445" s="7"/>
      <c r="C445" s="7"/>
      <c r="D445" s="7"/>
      <c r="E445" s="7"/>
      <c r="F445" s="7"/>
      <c r="G445" s="7"/>
    </row>
    <row r="446" spans="1:7" x14ac:dyDescent="0.5">
      <c r="A446" s="7"/>
      <c r="B446" s="7"/>
      <c r="C446" s="7"/>
      <c r="D446" s="7"/>
      <c r="E446" s="7"/>
      <c r="F446" s="7"/>
      <c r="G446" s="7"/>
    </row>
    <row r="447" spans="1:7" x14ac:dyDescent="0.5">
      <c r="A447" s="7"/>
      <c r="B447" s="7"/>
      <c r="C447" s="7"/>
      <c r="D447" s="7"/>
      <c r="E447" s="7"/>
      <c r="F447" s="7"/>
      <c r="G447" s="7"/>
    </row>
    <row r="448" spans="1:7" x14ac:dyDescent="0.5">
      <c r="A448" s="7"/>
      <c r="B448" s="7"/>
      <c r="C448" s="7"/>
      <c r="D448" s="7"/>
      <c r="E448" s="7"/>
      <c r="F448" s="7"/>
      <c r="G448" s="7"/>
    </row>
    <row r="449" spans="1:7" x14ac:dyDescent="0.5">
      <c r="A449" s="7"/>
      <c r="B449" s="7"/>
      <c r="C449" s="7"/>
      <c r="D449" s="7"/>
      <c r="E449" s="7"/>
      <c r="F449" s="7"/>
      <c r="G449" s="7"/>
    </row>
    <row r="450" spans="1:7" x14ac:dyDescent="0.5">
      <c r="A450" s="7"/>
      <c r="B450" s="7"/>
      <c r="C450" s="7"/>
      <c r="D450" s="7"/>
      <c r="E450" s="7"/>
      <c r="F450" s="7"/>
      <c r="G450" s="7"/>
    </row>
    <row r="451" spans="1:7" x14ac:dyDescent="0.5">
      <c r="A451" s="7"/>
      <c r="B451" s="7"/>
      <c r="C451" s="7"/>
      <c r="D451" s="7"/>
      <c r="E451" s="7"/>
      <c r="F451" s="7"/>
      <c r="G451" s="7"/>
    </row>
    <row r="452" spans="1:7" x14ac:dyDescent="0.5">
      <c r="A452" s="7"/>
      <c r="B452" s="7"/>
      <c r="C452" s="7"/>
      <c r="D452" s="7"/>
      <c r="E452" s="7"/>
      <c r="F452" s="7"/>
      <c r="G452" s="7"/>
    </row>
    <row r="453" spans="1:7" x14ac:dyDescent="0.5">
      <c r="A453" s="7"/>
      <c r="B453" s="7"/>
      <c r="C453" s="7"/>
      <c r="D453" s="7"/>
      <c r="E453" s="7"/>
      <c r="F453" s="7"/>
      <c r="G453" s="7"/>
    </row>
    <row r="454" spans="1:7" x14ac:dyDescent="0.5">
      <c r="A454" s="7"/>
      <c r="B454" s="7"/>
      <c r="C454" s="7"/>
      <c r="D454" s="7"/>
      <c r="E454" s="7"/>
      <c r="F454" s="7"/>
      <c r="G454" s="7"/>
    </row>
    <row r="455" spans="1:7" x14ac:dyDescent="0.5">
      <c r="A455" s="7"/>
      <c r="B455" s="7"/>
      <c r="C455" s="7"/>
      <c r="D455" s="7"/>
      <c r="E455" s="7"/>
      <c r="F455" s="7"/>
      <c r="G455" s="7"/>
    </row>
    <row r="456" spans="1:7" x14ac:dyDescent="0.5">
      <c r="A456" s="7"/>
      <c r="B456" s="7"/>
      <c r="C456" s="7"/>
      <c r="D456" s="7"/>
      <c r="E456" s="7"/>
      <c r="F456" s="7"/>
      <c r="G456" s="7"/>
    </row>
    <row r="457" spans="1:7" x14ac:dyDescent="0.5">
      <c r="A457" s="7"/>
      <c r="B457" s="7"/>
      <c r="C457" s="7"/>
      <c r="D457" s="7"/>
      <c r="E457" s="7"/>
      <c r="F457" s="7"/>
      <c r="G457" s="7"/>
    </row>
    <row r="458" spans="1:7" x14ac:dyDescent="0.5">
      <c r="A458" s="7"/>
      <c r="B458" s="7"/>
      <c r="C458" s="7"/>
      <c r="D458" s="7"/>
      <c r="E458" s="7"/>
      <c r="F458" s="7"/>
      <c r="G458" s="7"/>
    </row>
    <row r="459" spans="1:7" x14ac:dyDescent="0.5">
      <c r="A459" s="7"/>
      <c r="B459" s="7"/>
      <c r="C459" s="7"/>
      <c r="D459" s="7"/>
      <c r="E459" s="7"/>
      <c r="F459" s="7"/>
      <c r="G459" s="7"/>
    </row>
    <row r="460" spans="1:7" x14ac:dyDescent="0.5">
      <c r="A460" s="7"/>
      <c r="B460" s="7"/>
      <c r="C460" s="7"/>
      <c r="D460" s="7"/>
      <c r="E460" s="7"/>
      <c r="F460" s="7"/>
      <c r="G460" s="7"/>
    </row>
    <row r="461" spans="1:7" x14ac:dyDescent="0.5">
      <c r="A461" s="7"/>
      <c r="B461" s="7"/>
      <c r="C461" s="7"/>
      <c r="D461" s="7"/>
      <c r="E461" s="7"/>
      <c r="F461" s="7"/>
      <c r="G461" s="7"/>
    </row>
    <row r="462" spans="1:7" x14ac:dyDescent="0.5">
      <c r="A462" s="7"/>
      <c r="B462" s="7"/>
      <c r="C462" s="7"/>
      <c r="D462" s="7"/>
      <c r="E462" s="7"/>
      <c r="F462" s="7"/>
      <c r="G462" s="7"/>
    </row>
    <row r="463" spans="1:7" x14ac:dyDescent="0.5">
      <c r="A463" s="7"/>
      <c r="B463" s="7"/>
      <c r="C463" s="7"/>
      <c r="D463" s="7"/>
      <c r="E463" s="7"/>
      <c r="F463" s="7"/>
      <c r="G463" s="7"/>
    </row>
    <row r="464" spans="1:7" x14ac:dyDescent="0.5">
      <c r="A464" s="7"/>
      <c r="B464" s="7"/>
      <c r="C464" s="7"/>
      <c r="D464" s="7"/>
      <c r="E464" s="7"/>
      <c r="F464" s="7"/>
      <c r="G464" s="7"/>
    </row>
    <row r="465" spans="1:7" x14ac:dyDescent="0.5">
      <c r="A465" s="7"/>
      <c r="B465" s="7"/>
      <c r="C465" s="7"/>
      <c r="D465" s="7"/>
      <c r="E465" s="7"/>
      <c r="F465" s="7"/>
      <c r="G465" s="7"/>
    </row>
    <row r="466" spans="1:7" x14ac:dyDescent="0.5">
      <c r="A466" s="7"/>
      <c r="B466" s="7"/>
      <c r="C466" s="7"/>
      <c r="D466" s="7"/>
      <c r="E466" s="7"/>
      <c r="F466" s="7"/>
      <c r="G466" s="7"/>
    </row>
    <row r="467" spans="1:7" x14ac:dyDescent="0.5">
      <c r="A467" s="7"/>
      <c r="B467" s="7"/>
      <c r="C467" s="7"/>
      <c r="D467" s="7"/>
      <c r="E467" s="7"/>
      <c r="F467" s="7"/>
      <c r="G467" s="7"/>
    </row>
    <row r="468" spans="1:7" x14ac:dyDescent="0.5">
      <c r="A468" s="7"/>
      <c r="B468" s="7"/>
      <c r="C468" s="7"/>
      <c r="D468" s="7"/>
      <c r="E468" s="7"/>
      <c r="F468" s="7"/>
      <c r="G468" s="7"/>
    </row>
    <row r="469" spans="1:7" x14ac:dyDescent="0.5">
      <c r="A469" s="7"/>
      <c r="B469" s="7"/>
      <c r="C469" s="7"/>
      <c r="D469" s="7"/>
      <c r="E469" s="7"/>
      <c r="F469" s="7"/>
      <c r="G469" s="7"/>
    </row>
    <row r="470" spans="1:7" x14ac:dyDescent="0.5">
      <c r="A470" s="7"/>
      <c r="B470" s="7"/>
      <c r="C470" s="7"/>
      <c r="D470" s="7"/>
      <c r="E470" s="7"/>
      <c r="F470" s="7"/>
      <c r="G470" s="7"/>
    </row>
    <row r="471" spans="1:7" x14ac:dyDescent="0.5">
      <c r="A471" s="7"/>
      <c r="B471" s="7"/>
      <c r="C471" s="7"/>
      <c r="D471" s="7"/>
      <c r="E471" s="7"/>
      <c r="F471" s="7"/>
      <c r="G471" s="7"/>
    </row>
    <row r="472" spans="1:7" x14ac:dyDescent="0.5">
      <c r="A472" s="7"/>
      <c r="B472" s="7"/>
      <c r="C472" s="7"/>
      <c r="D472" s="7"/>
      <c r="E472" s="7"/>
      <c r="F472" s="7"/>
      <c r="G472" s="7"/>
    </row>
    <row r="473" spans="1:7" x14ac:dyDescent="0.5">
      <c r="A473" s="7"/>
      <c r="B473" s="7"/>
      <c r="C473" s="7"/>
      <c r="D473" s="7"/>
      <c r="E473" s="7"/>
      <c r="F473" s="7"/>
      <c r="G473" s="7"/>
    </row>
    <row r="474" spans="1:7" x14ac:dyDescent="0.5">
      <c r="A474" s="7"/>
      <c r="B474" s="7"/>
      <c r="C474" s="7"/>
      <c r="D474" s="7"/>
      <c r="E474" s="7"/>
      <c r="F474" s="7"/>
      <c r="G474" s="7"/>
    </row>
    <row r="475" spans="1:7" x14ac:dyDescent="0.5">
      <c r="A475" s="7"/>
      <c r="B475" s="7"/>
      <c r="C475" s="7"/>
      <c r="D475" s="7"/>
      <c r="E475" s="7"/>
      <c r="F475" s="7"/>
      <c r="G475" s="7"/>
    </row>
    <row r="476" spans="1:7" x14ac:dyDescent="0.5">
      <c r="A476" s="7"/>
      <c r="B476" s="7"/>
      <c r="C476" s="7"/>
      <c r="D476" s="7"/>
      <c r="E476" s="7"/>
      <c r="F476" s="7"/>
      <c r="G476" s="7"/>
    </row>
    <row r="477" spans="1:7" x14ac:dyDescent="0.5">
      <c r="A477" s="7"/>
      <c r="B477" s="7"/>
      <c r="C477" s="7"/>
      <c r="D477" s="7"/>
      <c r="E477" s="7"/>
      <c r="F477" s="7"/>
      <c r="G477" s="7"/>
    </row>
    <row r="478" spans="1:7" x14ac:dyDescent="0.5">
      <c r="A478" s="7"/>
      <c r="B478" s="7"/>
      <c r="C478" s="7"/>
      <c r="D478" s="7"/>
      <c r="E478" s="7"/>
      <c r="F478" s="7"/>
      <c r="G478" s="7"/>
    </row>
    <row r="479" spans="1:7" x14ac:dyDescent="0.5">
      <c r="A479" s="7"/>
      <c r="B479" s="7"/>
      <c r="C479" s="7"/>
      <c r="D479" s="7"/>
      <c r="E479" s="7"/>
      <c r="F479" s="7"/>
      <c r="G479" s="7"/>
    </row>
    <row r="480" spans="1:7" x14ac:dyDescent="0.5">
      <c r="A480" s="7"/>
      <c r="B480" s="7"/>
      <c r="C480" s="7"/>
      <c r="D480" s="7"/>
      <c r="E480" s="7"/>
      <c r="F480" s="7"/>
      <c r="G480" s="7"/>
    </row>
    <row r="481" spans="1:7" x14ac:dyDescent="0.5">
      <c r="A481" s="7"/>
      <c r="B481" s="7"/>
      <c r="C481" s="7"/>
      <c r="D481" s="7"/>
      <c r="E481" s="7"/>
      <c r="F481" s="7"/>
      <c r="G481" s="7"/>
    </row>
    <row r="482" spans="1:7" x14ac:dyDescent="0.5">
      <c r="A482" s="7"/>
      <c r="B482" s="7"/>
      <c r="C482" s="7"/>
      <c r="D482" s="7"/>
      <c r="E482" s="7"/>
      <c r="F482" s="7"/>
      <c r="G482" s="7"/>
    </row>
    <row r="483" spans="1:7" x14ac:dyDescent="0.5">
      <c r="A483" s="7"/>
      <c r="B483" s="7"/>
      <c r="C483" s="7"/>
      <c r="D483" s="7"/>
      <c r="E483" s="7"/>
      <c r="F483" s="7"/>
      <c r="G483" s="7"/>
    </row>
    <row r="484" spans="1:7" x14ac:dyDescent="0.5">
      <c r="A484" s="7"/>
      <c r="B484" s="7"/>
      <c r="C484" s="7"/>
      <c r="D484" s="7"/>
      <c r="E484" s="7"/>
      <c r="F484" s="7"/>
      <c r="G484" s="7"/>
    </row>
    <row r="485" spans="1:7" x14ac:dyDescent="0.5">
      <c r="A485" s="7"/>
      <c r="B485" s="7"/>
      <c r="C485" s="7"/>
      <c r="D485" s="7"/>
      <c r="E485" s="7"/>
      <c r="F485" s="7"/>
      <c r="G485" s="7"/>
    </row>
    <row r="486" spans="1:7" x14ac:dyDescent="0.5">
      <c r="A486" s="7"/>
      <c r="B486" s="7"/>
      <c r="C486" s="7"/>
      <c r="D486" s="7"/>
      <c r="E486" s="7"/>
      <c r="F486" s="7"/>
      <c r="G486" s="7"/>
    </row>
    <row r="487" spans="1:7" x14ac:dyDescent="0.5">
      <c r="A487" s="7"/>
      <c r="B487" s="7"/>
      <c r="C487" s="7"/>
      <c r="D487" s="7"/>
      <c r="E487" s="7"/>
      <c r="F487" s="7"/>
      <c r="G487" s="7"/>
    </row>
    <row r="488" spans="1:7" x14ac:dyDescent="0.5">
      <c r="A488" s="7"/>
      <c r="B488" s="7"/>
      <c r="C488" s="7"/>
      <c r="D488" s="7"/>
      <c r="E488" s="7"/>
      <c r="F488" s="7"/>
      <c r="G488" s="7"/>
    </row>
    <row r="489" spans="1:7" x14ac:dyDescent="0.5">
      <c r="A489" s="7"/>
      <c r="B489" s="7"/>
      <c r="C489" s="7"/>
      <c r="D489" s="7"/>
      <c r="E489" s="7"/>
      <c r="F489" s="7"/>
      <c r="G489" s="7"/>
    </row>
    <row r="490" spans="1:7" x14ac:dyDescent="0.5">
      <c r="A490" s="7"/>
      <c r="B490" s="7"/>
      <c r="C490" s="7"/>
      <c r="D490" s="7"/>
      <c r="E490" s="7"/>
      <c r="F490" s="7"/>
      <c r="G490" s="7"/>
    </row>
    <row r="491" spans="1:7" x14ac:dyDescent="0.5">
      <c r="A491" s="7"/>
      <c r="B491" s="7"/>
      <c r="C491" s="7"/>
      <c r="D491" s="7"/>
      <c r="E491" s="7"/>
      <c r="F491" s="7"/>
      <c r="G491" s="7"/>
    </row>
    <row r="492" spans="1:7" x14ac:dyDescent="0.5">
      <c r="A492" s="7"/>
      <c r="B492" s="7"/>
      <c r="C492" s="7"/>
      <c r="D492" s="7"/>
      <c r="E492" s="7"/>
      <c r="F492" s="7"/>
      <c r="G492" s="7"/>
    </row>
    <row r="493" spans="1:7" x14ac:dyDescent="0.5">
      <c r="A493" s="7"/>
      <c r="B493" s="7"/>
      <c r="C493" s="7"/>
      <c r="D493" s="7"/>
      <c r="E493" s="7"/>
      <c r="F493" s="7"/>
      <c r="G493" s="7"/>
    </row>
    <row r="494" spans="1:7" x14ac:dyDescent="0.5">
      <c r="A494" s="7"/>
      <c r="B494" s="7"/>
      <c r="C494" s="7"/>
      <c r="D494" s="7"/>
      <c r="E494" s="7"/>
      <c r="F494" s="7"/>
      <c r="G494" s="7"/>
    </row>
    <row r="495" spans="1:7" x14ac:dyDescent="0.5">
      <c r="A495" s="7"/>
      <c r="B495" s="7"/>
      <c r="C495" s="7"/>
      <c r="D495" s="7"/>
      <c r="E495" s="7"/>
      <c r="F495" s="7"/>
      <c r="G495" s="7"/>
    </row>
    <row r="496" spans="1:7" x14ac:dyDescent="0.5">
      <c r="A496" s="7"/>
      <c r="B496" s="7"/>
      <c r="C496" s="7"/>
      <c r="D496" s="7"/>
      <c r="E496" s="7"/>
      <c r="F496" s="7"/>
      <c r="G496" s="7"/>
    </row>
    <row r="497" spans="1:7" x14ac:dyDescent="0.5">
      <c r="A497" s="7"/>
      <c r="B497" s="7"/>
      <c r="C497" s="7"/>
      <c r="D497" s="7"/>
      <c r="E497" s="7"/>
      <c r="F497" s="7"/>
      <c r="G497" s="7"/>
    </row>
    <row r="498" spans="1:7" x14ac:dyDescent="0.5">
      <c r="A498" s="7"/>
      <c r="B498" s="7"/>
      <c r="C498" s="7"/>
      <c r="D498" s="7"/>
      <c r="E498" s="7"/>
      <c r="F498" s="7"/>
      <c r="G498" s="7"/>
    </row>
    <row r="499" spans="1:7" x14ac:dyDescent="0.5">
      <c r="A499" s="7"/>
      <c r="B499" s="7"/>
      <c r="C499" s="7"/>
      <c r="D499" s="7"/>
      <c r="E499" s="7"/>
      <c r="F499" s="7"/>
      <c r="G499" s="7"/>
    </row>
    <row r="500" spans="1:7" x14ac:dyDescent="0.5">
      <c r="A500" s="7"/>
      <c r="B500" s="7"/>
      <c r="C500" s="7"/>
      <c r="D500" s="7"/>
      <c r="E500" s="7"/>
      <c r="F500" s="7"/>
      <c r="G500" s="7"/>
    </row>
    <row r="501" spans="1:7" x14ac:dyDescent="0.5">
      <c r="A501" s="7"/>
      <c r="B501" s="7"/>
      <c r="C501" s="7"/>
      <c r="D501" s="7"/>
      <c r="E501" s="7"/>
      <c r="F501" s="7"/>
      <c r="G501" s="7"/>
    </row>
    <row r="502" spans="1:7" x14ac:dyDescent="0.5">
      <c r="A502" s="7"/>
      <c r="B502" s="7"/>
      <c r="C502" s="7"/>
      <c r="D502" s="7"/>
      <c r="E502" s="7"/>
      <c r="F502" s="7"/>
      <c r="G502" s="7"/>
    </row>
    <row r="503" spans="1:7" x14ac:dyDescent="0.5">
      <c r="A503" s="7"/>
      <c r="B503" s="7"/>
      <c r="C503" s="7"/>
      <c r="D503" s="7"/>
      <c r="E503" s="7"/>
      <c r="F503" s="7"/>
      <c r="G503" s="7"/>
    </row>
    <row r="504" spans="1:7" x14ac:dyDescent="0.5">
      <c r="A504" s="7"/>
      <c r="B504" s="7"/>
      <c r="C504" s="7"/>
      <c r="D504" s="7"/>
      <c r="E504" s="7"/>
      <c r="F504" s="7"/>
      <c r="G504" s="7"/>
    </row>
    <row r="505" spans="1:7" x14ac:dyDescent="0.5">
      <c r="A505" s="7"/>
      <c r="B505" s="7"/>
      <c r="C505" s="7"/>
      <c r="D505" s="7"/>
      <c r="E505" s="7"/>
      <c r="F505" s="7"/>
      <c r="G505" s="7"/>
    </row>
    <row r="506" spans="1:7" x14ac:dyDescent="0.5">
      <c r="A506" s="7"/>
      <c r="B506" s="7"/>
      <c r="C506" s="7"/>
      <c r="D506" s="7"/>
      <c r="E506" s="7"/>
      <c r="F506" s="7"/>
      <c r="G506" s="7"/>
    </row>
    <row r="507" spans="1:7" x14ac:dyDescent="0.5">
      <c r="A507" s="7"/>
      <c r="B507" s="7"/>
      <c r="C507" s="7"/>
      <c r="D507" s="7"/>
      <c r="E507" s="7"/>
      <c r="F507" s="7"/>
      <c r="G507" s="7"/>
    </row>
    <row r="508" spans="1:7" x14ac:dyDescent="0.5">
      <c r="A508" s="7"/>
      <c r="B508" s="7"/>
      <c r="C508" s="7"/>
      <c r="D508" s="7"/>
      <c r="E508" s="7"/>
      <c r="F508" s="7"/>
      <c r="G508" s="7"/>
    </row>
    <row r="509" spans="1:7" x14ac:dyDescent="0.5">
      <c r="A509" s="7"/>
      <c r="B509" s="7"/>
      <c r="C509" s="7"/>
      <c r="D509" s="7"/>
      <c r="E509" s="7"/>
      <c r="F509" s="7"/>
      <c r="G509" s="7"/>
    </row>
    <row r="510" spans="1:7" x14ac:dyDescent="0.5">
      <c r="A510" s="7"/>
      <c r="B510" s="7"/>
      <c r="C510" s="7"/>
      <c r="D510" s="7"/>
      <c r="E510" s="7"/>
      <c r="F510" s="7"/>
      <c r="G510" s="7"/>
    </row>
    <row r="511" spans="1:7" x14ac:dyDescent="0.5">
      <c r="A511" s="7"/>
      <c r="B511" s="7"/>
      <c r="C511" s="7"/>
      <c r="D511" s="7"/>
      <c r="E511" s="7"/>
      <c r="F511" s="7"/>
      <c r="G511" s="7"/>
    </row>
    <row r="512" spans="1:7" x14ac:dyDescent="0.5">
      <c r="A512" s="7"/>
      <c r="B512" s="7"/>
      <c r="C512" s="7"/>
      <c r="D512" s="7"/>
      <c r="E512" s="7"/>
      <c r="F512" s="7"/>
      <c r="G512" s="7"/>
    </row>
    <row r="513" spans="1:7" x14ac:dyDescent="0.5">
      <c r="A513" s="7"/>
      <c r="B513" s="7"/>
      <c r="C513" s="7"/>
      <c r="D513" s="7"/>
      <c r="E513" s="7"/>
      <c r="F513" s="7"/>
      <c r="G513" s="7"/>
    </row>
    <row r="514" spans="1:7" x14ac:dyDescent="0.5">
      <c r="A514" s="7"/>
      <c r="B514" s="7"/>
      <c r="C514" s="7"/>
      <c r="D514" s="7"/>
      <c r="E514" s="7"/>
      <c r="F514" s="7"/>
      <c r="G514" s="7"/>
    </row>
    <row r="515" spans="1:7" x14ac:dyDescent="0.5">
      <c r="A515" s="7"/>
      <c r="B515" s="7"/>
      <c r="C515" s="7"/>
      <c r="D515" s="7"/>
      <c r="E515" s="7"/>
      <c r="F515" s="7"/>
      <c r="G515" s="7"/>
    </row>
    <row r="516" spans="1:7" x14ac:dyDescent="0.5">
      <c r="A516" s="7"/>
      <c r="B516" s="7"/>
      <c r="C516" s="7"/>
      <c r="D516" s="7"/>
      <c r="E516" s="7"/>
      <c r="F516" s="7"/>
      <c r="G516" s="7"/>
    </row>
    <row r="517" spans="1:7" x14ac:dyDescent="0.5">
      <c r="A517" s="7"/>
      <c r="B517" s="7"/>
      <c r="C517" s="7"/>
      <c r="D517" s="7"/>
      <c r="E517" s="7"/>
      <c r="F517" s="7"/>
      <c r="G517" s="7"/>
    </row>
    <row r="518" spans="1:7" x14ac:dyDescent="0.5">
      <c r="A518" s="7"/>
      <c r="B518" s="7"/>
      <c r="C518" s="7"/>
      <c r="D518" s="7"/>
      <c r="E518" s="7"/>
      <c r="F518" s="7"/>
      <c r="G518" s="7"/>
    </row>
    <row r="519" spans="1:7" x14ac:dyDescent="0.5">
      <c r="A519" s="7"/>
      <c r="B519" s="7"/>
      <c r="C519" s="7"/>
      <c r="D519" s="7"/>
      <c r="E519" s="7"/>
      <c r="F519" s="7"/>
      <c r="G519" s="7"/>
    </row>
    <row r="520" spans="1:7" x14ac:dyDescent="0.5">
      <c r="A520" s="7"/>
      <c r="B520" s="7"/>
      <c r="C520" s="7"/>
      <c r="D520" s="7"/>
      <c r="E520" s="7"/>
      <c r="F520" s="7"/>
      <c r="G520" s="7"/>
    </row>
    <row r="521" spans="1:7" x14ac:dyDescent="0.5">
      <c r="A521" s="7"/>
      <c r="B521" s="7"/>
      <c r="C521" s="7"/>
      <c r="D521" s="7"/>
      <c r="E521" s="7"/>
      <c r="F521" s="7"/>
      <c r="G521" s="7"/>
    </row>
    <row r="522" spans="1:7" x14ac:dyDescent="0.5">
      <c r="A522" s="7"/>
      <c r="B522" s="7"/>
      <c r="C522" s="7"/>
      <c r="D522" s="7"/>
      <c r="E522" s="7"/>
      <c r="F522" s="7"/>
      <c r="G522" s="7"/>
    </row>
    <row r="523" spans="1:7" x14ac:dyDescent="0.5">
      <c r="A523" s="7"/>
      <c r="B523" s="7"/>
      <c r="C523" s="7"/>
      <c r="D523" s="7"/>
      <c r="E523" s="7"/>
      <c r="F523" s="7"/>
      <c r="G523" s="7"/>
    </row>
    <row r="524" spans="1:7" x14ac:dyDescent="0.5">
      <c r="A524" s="7"/>
      <c r="B524" s="7"/>
      <c r="C524" s="7"/>
      <c r="D524" s="7"/>
      <c r="E524" s="7"/>
      <c r="F524" s="7"/>
      <c r="G524" s="7"/>
    </row>
    <row r="525" spans="1:7" x14ac:dyDescent="0.5">
      <c r="A525" s="7"/>
      <c r="B525" s="7"/>
      <c r="C525" s="7"/>
      <c r="D525" s="7"/>
      <c r="E525" s="7"/>
      <c r="F525" s="7"/>
      <c r="G525" s="7"/>
    </row>
    <row r="526" spans="1:7" x14ac:dyDescent="0.5">
      <c r="A526" s="7"/>
      <c r="B526" s="7"/>
      <c r="C526" s="7"/>
      <c r="D526" s="7"/>
      <c r="E526" s="7"/>
      <c r="F526" s="7"/>
      <c r="G526" s="7"/>
    </row>
    <row r="527" spans="1:7" x14ac:dyDescent="0.5">
      <c r="A527" s="7"/>
      <c r="B527" s="7"/>
      <c r="C527" s="7"/>
      <c r="D527" s="7"/>
      <c r="E527" s="7"/>
      <c r="F527" s="7"/>
      <c r="G527" s="7"/>
    </row>
    <row r="528" spans="1:7" x14ac:dyDescent="0.5">
      <c r="A528" s="7"/>
      <c r="B528" s="7"/>
      <c r="C528" s="7"/>
      <c r="D528" s="7"/>
      <c r="E528" s="7"/>
      <c r="F528" s="7"/>
      <c r="G528" s="7"/>
    </row>
    <row r="529" spans="1:7" x14ac:dyDescent="0.5">
      <c r="A529" s="7"/>
      <c r="B529" s="7"/>
      <c r="C529" s="7"/>
      <c r="D529" s="7"/>
      <c r="E529" s="7"/>
      <c r="F529" s="7"/>
      <c r="G529" s="7"/>
    </row>
    <row r="530" spans="1:7" x14ac:dyDescent="0.5">
      <c r="A530" s="7"/>
      <c r="B530" s="7"/>
      <c r="C530" s="7"/>
      <c r="D530" s="7"/>
      <c r="E530" s="7"/>
      <c r="F530" s="7"/>
      <c r="G530" s="7"/>
    </row>
    <row r="531" spans="1:7" x14ac:dyDescent="0.5">
      <c r="A531" s="7"/>
      <c r="B531" s="7"/>
      <c r="C531" s="7"/>
      <c r="D531" s="7"/>
      <c r="E531" s="7"/>
      <c r="F531" s="7"/>
      <c r="G531" s="7"/>
    </row>
    <row r="532" spans="1:7" x14ac:dyDescent="0.5">
      <c r="A532" s="7"/>
      <c r="B532" s="7"/>
      <c r="C532" s="7"/>
      <c r="D532" s="7"/>
      <c r="E532" s="7"/>
      <c r="F532" s="7"/>
      <c r="G532" s="7"/>
    </row>
    <row r="533" spans="1:7" x14ac:dyDescent="0.5">
      <c r="A533" s="7"/>
      <c r="B533" s="7"/>
      <c r="C533" s="7"/>
      <c r="D533" s="7"/>
      <c r="E533" s="7"/>
      <c r="F533" s="7"/>
      <c r="G533" s="7"/>
    </row>
    <row r="534" spans="1:7" x14ac:dyDescent="0.5">
      <c r="A534" s="7"/>
      <c r="B534" s="7"/>
      <c r="C534" s="7"/>
      <c r="D534" s="7"/>
      <c r="E534" s="7"/>
      <c r="F534" s="7"/>
      <c r="G534" s="7"/>
    </row>
    <row r="535" spans="1:7" x14ac:dyDescent="0.5">
      <c r="A535" s="7"/>
      <c r="B535" s="7"/>
      <c r="C535" s="7"/>
      <c r="D535" s="7"/>
      <c r="E535" s="7"/>
      <c r="F535" s="7"/>
      <c r="G535" s="7"/>
    </row>
    <row r="536" spans="1:7" x14ac:dyDescent="0.5">
      <c r="A536" s="7"/>
      <c r="B536" s="7"/>
      <c r="C536" s="7"/>
      <c r="D536" s="7"/>
      <c r="E536" s="7"/>
      <c r="F536" s="7"/>
      <c r="G536" s="7"/>
    </row>
    <row r="537" spans="1:7" x14ac:dyDescent="0.5">
      <c r="A537" s="7"/>
      <c r="B537" s="7"/>
      <c r="C537" s="7"/>
      <c r="D537" s="7"/>
      <c r="E537" s="7"/>
      <c r="F537" s="7"/>
      <c r="G537" s="7"/>
    </row>
  </sheetData>
  <mergeCells count="1">
    <mergeCell ref="A3:C3"/>
  </mergeCells>
  <pageMargins left="0.63" right="0.18" top="1" bottom="1" header="0.5" footer="0.5"/>
  <pageSetup paperSize="9" orientation="portrait" horizont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2D57-245A-4A1A-9981-857157854046}">
  <dimension ref="A1:I908"/>
  <sheetViews>
    <sheetView zoomScale="75" workbookViewId="0">
      <selection activeCell="A3" sqref="A3:B3"/>
    </sheetView>
  </sheetViews>
  <sheetFormatPr defaultRowHeight="21.75" x14ac:dyDescent="0.5"/>
  <cols>
    <col min="1" max="1" width="5.85546875" customWidth="1"/>
    <col min="2" max="2" width="5.42578125" customWidth="1"/>
    <col min="3" max="3" width="34" customWidth="1"/>
    <col min="4" max="4" width="2.42578125" customWidth="1"/>
    <col min="5" max="5" width="15.42578125" style="2" customWidth="1"/>
    <col min="6" max="7" width="14.42578125" customWidth="1"/>
    <col min="8" max="8" width="16.7109375" customWidth="1"/>
    <col min="9" max="9" width="15.85546875" customWidth="1"/>
    <col min="257" max="257" width="5.85546875" customWidth="1"/>
    <col min="258" max="258" width="5.42578125" customWidth="1"/>
    <col min="259" max="259" width="34" customWidth="1"/>
    <col min="260" max="260" width="2.42578125" customWidth="1"/>
    <col min="261" max="261" width="15.42578125" customWidth="1"/>
    <col min="262" max="263" width="14.42578125" customWidth="1"/>
    <col min="264" max="264" width="16.7109375" customWidth="1"/>
    <col min="265" max="265" width="15.85546875" customWidth="1"/>
    <col min="513" max="513" width="5.85546875" customWidth="1"/>
    <col min="514" max="514" width="5.42578125" customWidth="1"/>
    <col min="515" max="515" width="34" customWidth="1"/>
    <col min="516" max="516" width="2.42578125" customWidth="1"/>
    <col min="517" max="517" width="15.42578125" customWidth="1"/>
    <col min="518" max="519" width="14.42578125" customWidth="1"/>
    <col min="520" max="520" width="16.7109375" customWidth="1"/>
    <col min="521" max="521" width="15.85546875" customWidth="1"/>
    <col min="769" max="769" width="5.85546875" customWidth="1"/>
    <col min="770" max="770" width="5.42578125" customWidth="1"/>
    <col min="771" max="771" width="34" customWidth="1"/>
    <col min="772" max="772" width="2.42578125" customWidth="1"/>
    <col min="773" max="773" width="15.42578125" customWidth="1"/>
    <col min="774" max="775" width="14.42578125" customWidth="1"/>
    <col min="776" max="776" width="16.7109375" customWidth="1"/>
    <col min="777" max="777" width="15.85546875" customWidth="1"/>
    <col min="1025" max="1025" width="5.85546875" customWidth="1"/>
    <col min="1026" max="1026" width="5.42578125" customWidth="1"/>
    <col min="1027" max="1027" width="34" customWidth="1"/>
    <col min="1028" max="1028" width="2.42578125" customWidth="1"/>
    <col min="1029" max="1029" width="15.42578125" customWidth="1"/>
    <col min="1030" max="1031" width="14.42578125" customWidth="1"/>
    <col min="1032" max="1032" width="16.7109375" customWidth="1"/>
    <col min="1033" max="1033" width="15.85546875" customWidth="1"/>
    <col min="1281" max="1281" width="5.85546875" customWidth="1"/>
    <col min="1282" max="1282" width="5.42578125" customWidth="1"/>
    <col min="1283" max="1283" width="34" customWidth="1"/>
    <col min="1284" max="1284" width="2.42578125" customWidth="1"/>
    <col min="1285" max="1285" width="15.42578125" customWidth="1"/>
    <col min="1286" max="1287" width="14.42578125" customWidth="1"/>
    <col min="1288" max="1288" width="16.7109375" customWidth="1"/>
    <col min="1289" max="1289" width="15.85546875" customWidth="1"/>
    <col min="1537" max="1537" width="5.85546875" customWidth="1"/>
    <col min="1538" max="1538" width="5.42578125" customWidth="1"/>
    <col min="1539" max="1539" width="34" customWidth="1"/>
    <col min="1540" max="1540" width="2.42578125" customWidth="1"/>
    <col min="1541" max="1541" width="15.42578125" customWidth="1"/>
    <col min="1542" max="1543" width="14.42578125" customWidth="1"/>
    <col min="1544" max="1544" width="16.7109375" customWidth="1"/>
    <col min="1545" max="1545" width="15.85546875" customWidth="1"/>
    <col min="1793" max="1793" width="5.85546875" customWidth="1"/>
    <col min="1794" max="1794" width="5.42578125" customWidth="1"/>
    <col min="1795" max="1795" width="34" customWidth="1"/>
    <col min="1796" max="1796" width="2.42578125" customWidth="1"/>
    <col min="1797" max="1797" width="15.42578125" customWidth="1"/>
    <col min="1798" max="1799" width="14.42578125" customWidth="1"/>
    <col min="1800" max="1800" width="16.7109375" customWidth="1"/>
    <col min="1801" max="1801" width="15.85546875" customWidth="1"/>
    <col min="2049" max="2049" width="5.85546875" customWidth="1"/>
    <col min="2050" max="2050" width="5.42578125" customWidth="1"/>
    <col min="2051" max="2051" width="34" customWidth="1"/>
    <col min="2052" max="2052" width="2.42578125" customWidth="1"/>
    <col min="2053" max="2053" width="15.42578125" customWidth="1"/>
    <col min="2054" max="2055" width="14.42578125" customWidth="1"/>
    <col min="2056" max="2056" width="16.7109375" customWidth="1"/>
    <col min="2057" max="2057" width="15.85546875" customWidth="1"/>
    <col min="2305" max="2305" width="5.85546875" customWidth="1"/>
    <col min="2306" max="2306" width="5.42578125" customWidth="1"/>
    <col min="2307" max="2307" width="34" customWidth="1"/>
    <col min="2308" max="2308" width="2.42578125" customWidth="1"/>
    <col min="2309" max="2309" width="15.42578125" customWidth="1"/>
    <col min="2310" max="2311" width="14.42578125" customWidth="1"/>
    <col min="2312" max="2312" width="16.7109375" customWidth="1"/>
    <col min="2313" max="2313" width="15.85546875" customWidth="1"/>
    <col min="2561" max="2561" width="5.85546875" customWidth="1"/>
    <col min="2562" max="2562" width="5.42578125" customWidth="1"/>
    <col min="2563" max="2563" width="34" customWidth="1"/>
    <col min="2564" max="2564" width="2.42578125" customWidth="1"/>
    <col min="2565" max="2565" width="15.42578125" customWidth="1"/>
    <col min="2566" max="2567" width="14.42578125" customWidth="1"/>
    <col min="2568" max="2568" width="16.7109375" customWidth="1"/>
    <col min="2569" max="2569" width="15.85546875" customWidth="1"/>
    <col min="2817" max="2817" width="5.85546875" customWidth="1"/>
    <col min="2818" max="2818" width="5.42578125" customWidth="1"/>
    <col min="2819" max="2819" width="34" customWidth="1"/>
    <col min="2820" max="2820" width="2.42578125" customWidth="1"/>
    <col min="2821" max="2821" width="15.42578125" customWidth="1"/>
    <col min="2822" max="2823" width="14.42578125" customWidth="1"/>
    <col min="2824" max="2824" width="16.7109375" customWidth="1"/>
    <col min="2825" max="2825" width="15.85546875" customWidth="1"/>
    <col min="3073" max="3073" width="5.85546875" customWidth="1"/>
    <col min="3074" max="3074" width="5.42578125" customWidth="1"/>
    <col min="3075" max="3075" width="34" customWidth="1"/>
    <col min="3076" max="3076" width="2.42578125" customWidth="1"/>
    <col min="3077" max="3077" width="15.42578125" customWidth="1"/>
    <col min="3078" max="3079" width="14.42578125" customWidth="1"/>
    <col min="3080" max="3080" width="16.7109375" customWidth="1"/>
    <col min="3081" max="3081" width="15.85546875" customWidth="1"/>
    <col min="3329" max="3329" width="5.85546875" customWidth="1"/>
    <col min="3330" max="3330" width="5.42578125" customWidth="1"/>
    <col min="3331" max="3331" width="34" customWidth="1"/>
    <col min="3332" max="3332" width="2.42578125" customWidth="1"/>
    <col min="3333" max="3333" width="15.42578125" customWidth="1"/>
    <col min="3334" max="3335" width="14.42578125" customWidth="1"/>
    <col min="3336" max="3336" width="16.7109375" customWidth="1"/>
    <col min="3337" max="3337" width="15.85546875" customWidth="1"/>
    <col min="3585" max="3585" width="5.85546875" customWidth="1"/>
    <col min="3586" max="3586" width="5.42578125" customWidth="1"/>
    <col min="3587" max="3587" width="34" customWidth="1"/>
    <col min="3588" max="3588" width="2.42578125" customWidth="1"/>
    <col min="3589" max="3589" width="15.42578125" customWidth="1"/>
    <col min="3590" max="3591" width="14.42578125" customWidth="1"/>
    <col min="3592" max="3592" width="16.7109375" customWidth="1"/>
    <col min="3593" max="3593" width="15.85546875" customWidth="1"/>
    <col min="3841" max="3841" width="5.85546875" customWidth="1"/>
    <col min="3842" max="3842" width="5.42578125" customWidth="1"/>
    <col min="3843" max="3843" width="34" customWidth="1"/>
    <col min="3844" max="3844" width="2.42578125" customWidth="1"/>
    <col min="3845" max="3845" width="15.42578125" customWidth="1"/>
    <col min="3846" max="3847" width="14.42578125" customWidth="1"/>
    <col min="3848" max="3848" width="16.7109375" customWidth="1"/>
    <col min="3849" max="3849" width="15.85546875" customWidth="1"/>
    <col min="4097" max="4097" width="5.85546875" customWidth="1"/>
    <col min="4098" max="4098" width="5.42578125" customWidth="1"/>
    <col min="4099" max="4099" width="34" customWidth="1"/>
    <col min="4100" max="4100" width="2.42578125" customWidth="1"/>
    <col min="4101" max="4101" width="15.42578125" customWidth="1"/>
    <col min="4102" max="4103" width="14.42578125" customWidth="1"/>
    <col min="4104" max="4104" width="16.7109375" customWidth="1"/>
    <col min="4105" max="4105" width="15.85546875" customWidth="1"/>
    <col min="4353" max="4353" width="5.85546875" customWidth="1"/>
    <col min="4354" max="4354" width="5.42578125" customWidth="1"/>
    <col min="4355" max="4355" width="34" customWidth="1"/>
    <col min="4356" max="4356" width="2.42578125" customWidth="1"/>
    <col min="4357" max="4357" width="15.42578125" customWidth="1"/>
    <col min="4358" max="4359" width="14.42578125" customWidth="1"/>
    <col min="4360" max="4360" width="16.7109375" customWidth="1"/>
    <col min="4361" max="4361" width="15.85546875" customWidth="1"/>
    <col min="4609" max="4609" width="5.85546875" customWidth="1"/>
    <col min="4610" max="4610" width="5.42578125" customWidth="1"/>
    <col min="4611" max="4611" width="34" customWidth="1"/>
    <col min="4612" max="4612" width="2.42578125" customWidth="1"/>
    <col min="4613" max="4613" width="15.42578125" customWidth="1"/>
    <col min="4614" max="4615" width="14.42578125" customWidth="1"/>
    <col min="4616" max="4616" width="16.7109375" customWidth="1"/>
    <col min="4617" max="4617" width="15.85546875" customWidth="1"/>
    <col min="4865" max="4865" width="5.85546875" customWidth="1"/>
    <col min="4866" max="4866" width="5.42578125" customWidth="1"/>
    <col min="4867" max="4867" width="34" customWidth="1"/>
    <col min="4868" max="4868" width="2.42578125" customWidth="1"/>
    <col min="4869" max="4869" width="15.42578125" customWidth="1"/>
    <col min="4870" max="4871" width="14.42578125" customWidth="1"/>
    <col min="4872" max="4872" width="16.7109375" customWidth="1"/>
    <col min="4873" max="4873" width="15.85546875" customWidth="1"/>
    <col min="5121" max="5121" width="5.85546875" customWidth="1"/>
    <col min="5122" max="5122" width="5.42578125" customWidth="1"/>
    <col min="5123" max="5123" width="34" customWidth="1"/>
    <col min="5124" max="5124" width="2.42578125" customWidth="1"/>
    <col min="5125" max="5125" width="15.42578125" customWidth="1"/>
    <col min="5126" max="5127" width="14.42578125" customWidth="1"/>
    <col min="5128" max="5128" width="16.7109375" customWidth="1"/>
    <col min="5129" max="5129" width="15.85546875" customWidth="1"/>
    <col min="5377" max="5377" width="5.85546875" customWidth="1"/>
    <col min="5378" max="5378" width="5.42578125" customWidth="1"/>
    <col min="5379" max="5379" width="34" customWidth="1"/>
    <col min="5380" max="5380" width="2.42578125" customWidth="1"/>
    <col min="5381" max="5381" width="15.42578125" customWidth="1"/>
    <col min="5382" max="5383" width="14.42578125" customWidth="1"/>
    <col min="5384" max="5384" width="16.7109375" customWidth="1"/>
    <col min="5385" max="5385" width="15.85546875" customWidth="1"/>
    <col min="5633" max="5633" width="5.85546875" customWidth="1"/>
    <col min="5634" max="5634" width="5.42578125" customWidth="1"/>
    <col min="5635" max="5635" width="34" customWidth="1"/>
    <col min="5636" max="5636" width="2.42578125" customWidth="1"/>
    <col min="5637" max="5637" width="15.42578125" customWidth="1"/>
    <col min="5638" max="5639" width="14.42578125" customWidth="1"/>
    <col min="5640" max="5640" width="16.7109375" customWidth="1"/>
    <col min="5641" max="5641" width="15.85546875" customWidth="1"/>
    <col min="5889" max="5889" width="5.85546875" customWidth="1"/>
    <col min="5890" max="5890" width="5.42578125" customWidth="1"/>
    <col min="5891" max="5891" width="34" customWidth="1"/>
    <col min="5892" max="5892" width="2.42578125" customWidth="1"/>
    <col min="5893" max="5893" width="15.42578125" customWidth="1"/>
    <col min="5894" max="5895" width="14.42578125" customWidth="1"/>
    <col min="5896" max="5896" width="16.7109375" customWidth="1"/>
    <col min="5897" max="5897" width="15.85546875" customWidth="1"/>
    <col min="6145" max="6145" width="5.85546875" customWidth="1"/>
    <col min="6146" max="6146" width="5.42578125" customWidth="1"/>
    <col min="6147" max="6147" width="34" customWidth="1"/>
    <col min="6148" max="6148" width="2.42578125" customWidth="1"/>
    <col min="6149" max="6149" width="15.42578125" customWidth="1"/>
    <col min="6150" max="6151" width="14.42578125" customWidth="1"/>
    <col min="6152" max="6152" width="16.7109375" customWidth="1"/>
    <col min="6153" max="6153" width="15.85546875" customWidth="1"/>
    <col min="6401" max="6401" width="5.85546875" customWidth="1"/>
    <col min="6402" max="6402" width="5.42578125" customWidth="1"/>
    <col min="6403" max="6403" width="34" customWidth="1"/>
    <col min="6404" max="6404" width="2.42578125" customWidth="1"/>
    <col min="6405" max="6405" width="15.42578125" customWidth="1"/>
    <col min="6406" max="6407" width="14.42578125" customWidth="1"/>
    <col min="6408" max="6408" width="16.7109375" customWidth="1"/>
    <col min="6409" max="6409" width="15.85546875" customWidth="1"/>
    <col min="6657" max="6657" width="5.85546875" customWidth="1"/>
    <col min="6658" max="6658" width="5.42578125" customWidth="1"/>
    <col min="6659" max="6659" width="34" customWidth="1"/>
    <col min="6660" max="6660" width="2.42578125" customWidth="1"/>
    <col min="6661" max="6661" width="15.42578125" customWidth="1"/>
    <col min="6662" max="6663" width="14.42578125" customWidth="1"/>
    <col min="6664" max="6664" width="16.7109375" customWidth="1"/>
    <col min="6665" max="6665" width="15.85546875" customWidth="1"/>
    <col min="6913" max="6913" width="5.85546875" customWidth="1"/>
    <col min="6914" max="6914" width="5.42578125" customWidth="1"/>
    <col min="6915" max="6915" width="34" customWidth="1"/>
    <col min="6916" max="6916" width="2.42578125" customWidth="1"/>
    <col min="6917" max="6917" width="15.42578125" customWidth="1"/>
    <col min="6918" max="6919" width="14.42578125" customWidth="1"/>
    <col min="6920" max="6920" width="16.7109375" customWidth="1"/>
    <col min="6921" max="6921" width="15.85546875" customWidth="1"/>
    <col min="7169" max="7169" width="5.85546875" customWidth="1"/>
    <col min="7170" max="7170" width="5.42578125" customWidth="1"/>
    <col min="7171" max="7171" width="34" customWidth="1"/>
    <col min="7172" max="7172" width="2.42578125" customWidth="1"/>
    <col min="7173" max="7173" width="15.42578125" customWidth="1"/>
    <col min="7174" max="7175" width="14.42578125" customWidth="1"/>
    <col min="7176" max="7176" width="16.7109375" customWidth="1"/>
    <col min="7177" max="7177" width="15.85546875" customWidth="1"/>
    <col min="7425" max="7425" width="5.85546875" customWidth="1"/>
    <col min="7426" max="7426" width="5.42578125" customWidth="1"/>
    <col min="7427" max="7427" width="34" customWidth="1"/>
    <col min="7428" max="7428" width="2.42578125" customWidth="1"/>
    <col min="7429" max="7429" width="15.42578125" customWidth="1"/>
    <col min="7430" max="7431" width="14.42578125" customWidth="1"/>
    <col min="7432" max="7432" width="16.7109375" customWidth="1"/>
    <col min="7433" max="7433" width="15.85546875" customWidth="1"/>
    <col min="7681" max="7681" width="5.85546875" customWidth="1"/>
    <col min="7682" max="7682" width="5.42578125" customWidth="1"/>
    <col min="7683" max="7683" width="34" customWidth="1"/>
    <col min="7684" max="7684" width="2.42578125" customWidth="1"/>
    <col min="7685" max="7685" width="15.42578125" customWidth="1"/>
    <col min="7686" max="7687" width="14.42578125" customWidth="1"/>
    <col min="7688" max="7688" width="16.7109375" customWidth="1"/>
    <col min="7689" max="7689" width="15.85546875" customWidth="1"/>
    <col min="7937" max="7937" width="5.85546875" customWidth="1"/>
    <col min="7938" max="7938" width="5.42578125" customWidth="1"/>
    <col min="7939" max="7939" width="34" customWidth="1"/>
    <col min="7940" max="7940" width="2.42578125" customWidth="1"/>
    <col min="7941" max="7941" width="15.42578125" customWidth="1"/>
    <col min="7942" max="7943" width="14.42578125" customWidth="1"/>
    <col min="7944" max="7944" width="16.7109375" customWidth="1"/>
    <col min="7945" max="7945" width="15.85546875" customWidth="1"/>
    <col min="8193" max="8193" width="5.85546875" customWidth="1"/>
    <col min="8194" max="8194" width="5.42578125" customWidth="1"/>
    <col min="8195" max="8195" width="34" customWidth="1"/>
    <col min="8196" max="8196" width="2.42578125" customWidth="1"/>
    <col min="8197" max="8197" width="15.42578125" customWidth="1"/>
    <col min="8198" max="8199" width="14.42578125" customWidth="1"/>
    <col min="8200" max="8200" width="16.7109375" customWidth="1"/>
    <col min="8201" max="8201" width="15.85546875" customWidth="1"/>
    <col min="8449" max="8449" width="5.85546875" customWidth="1"/>
    <col min="8450" max="8450" width="5.42578125" customWidth="1"/>
    <col min="8451" max="8451" width="34" customWidth="1"/>
    <col min="8452" max="8452" width="2.42578125" customWidth="1"/>
    <col min="8453" max="8453" width="15.42578125" customWidth="1"/>
    <col min="8454" max="8455" width="14.42578125" customWidth="1"/>
    <col min="8456" max="8456" width="16.7109375" customWidth="1"/>
    <col min="8457" max="8457" width="15.85546875" customWidth="1"/>
    <col min="8705" max="8705" width="5.85546875" customWidth="1"/>
    <col min="8706" max="8706" width="5.42578125" customWidth="1"/>
    <col min="8707" max="8707" width="34" customWidth="1"/>
    <col min="8708" max="8708" width="2.42578125" customWidth="1"/>
    <col min="8709" max="8709" width="15.42578125" customWidth="1"/>
    <col min="8710" max="8711" width="14.42578125" customWidth="1"/>
    <col min="8712" max="8712" width="16.7109375" customWidth="1"/>
    <col min="8713" max="8713" width="15.85546875" customWidth="1"/>
    <col min="8961" max="8961" width="5.85546875" customWidth="1"/>
    <col min="8962" max="8962" width="5.42578125" customWidth="1"/>
    <col min="8963" max="8963" width="34" customWidth="1"/>
    <col min="8964" max="8964" width="2.42578125" customWidth="1"/>
    <col min="8965" max="8965" width="15.42578125" customWidth="1"/>
    <col min="8966" max="8967" width="14.42578125" customWidth="1"/>
    <col min="8968" max="8968" width="16.7109375" customWidth="1"/>
    <col min="8969" max="8969" width="15.85546875" customWidth="1"/>
    <col min="9217" max="9217" width="5.85546875" customWidth="1"/>
    <col min="9218" max="9218" width="5.42578125" customWidth="1"/>
    <col min="9219" max="9219" width="34" customWidth="1"/>
    <col min="9220" max="9220" width="2.42578125" customWidth="1"/>
    <col min="9221" max="9221" width="15.42578125" customWidth="1"/>
    <col min="9222" max="9223" width="14.42578125" customWidth="1"/>
    <col min="9224" max="9224" width="16.7109375" customWidth="1"/>
    <col min="9225" max="9225" width="15.85546875" customWidth="1"/>
    <col min="9473" max="9473" width="5.85546875" customWidth="1"/>
    <col min="9474" max="9474" width="5.42578125" customWidth="1"/>
    <col min="9475" max="9475" width="34" customWidth="1"/>
    <col min="9476" max="9476" width="2.42578125" customWidth="1"/>
    <col min="9477" max="9477" width="15.42578125" customWidth="1"/>
    <col min="9478" max="9479" width="14.42578125" customWidth="1"/>
    <col min="9480" max="9480" width="16.7109375" customWidth="1"/>
    <col min="9481" max="9481" width="15.85546875" customWidth="1"/>
    <col min="9729" max="9729" width="5.85546875" customWidth="1"/>
    <col min="9730" max="9730" width="5.42578125" customWidth="1"/>
    <col min="9731" max="9731" width="34" customWidth="1"/>
    <col min="9732" max="9732" width="2.42578125" customWidth="1"/>
    <col min="9733" max="9733" width="15.42578125" customWidth="1"/>
    <col min="9734" max="9735" width="14.42578125" customWidth="1"/>
    <col min="9736" max="9736" width="16.7109375" customWidth="1"/>
    <col min="9737" max="9737" width="15.85546875" customWidth="1"/>
    <col min="9985" max="9985" width="5.85546875" customWidth="1"/>
    <col min="9986" max="9986" width="5.42578125" customWidth="1"/>
    <col min="9987" max="9987" width="34" customWidth="1"/>
    <col min="9988" max="9988" width="2.42578125" customWidth="1"/>
    <col min="9989" max="9989" width="15.42578125" customWidth="1"/>
    <col min="9990" max="9991" width="14.42578125" customWidth="1"/>
    <col min="9992" max="9992" width="16.7109375" customWidth="1"/>
    <col min="9993" max="9993" width="15.85546875" customWidth="1"/>
    <col min="10241" max="10241" width="5.85546875" customWidth="1"/>
    <col min="10242" max="10242" width="5.42578125" customWidth="1"/>
    <col min="10243" max="10243" width="34" customWidth="1"/>
    <col min="10244" max="10244" width="2.42578125" customWidth="1"/>
    <col min="10245" max="10245" width="15.42578125" customWidth="1"/>
    <col min="10246" max="10247" width="14.42578125" customWidth="1"/>
    <col min="10248" max="10248" width="16.7109375" customWidth="1"/>
    <col min="10249" max="10249" width="15.85546875" customWidth="1"/>
    <col min="10497" max="10497" width="5.85546875" customWidth="1"/>
    <col min="10498" max="10498" width="5.42578125" customWidth="1"/>
    <col min="10499" max="10499" width="34" customWidth="1"/>
    <col min="10500" max="10500" width="2.42578125" customWidth="1"/>
    <col min="10501" max="10501" width="15.42578125" customWidth="1"/>
    <col min="10502" max="10503" width="14.42578125" customWidth="1"/>
    <col min="10504" max="10504" width="16.7109375" customWidth="1"/>
    <col min="10505" max="10505" width="15.85546875" customWidth="1"/>
    <col min="10753" max="10753" width="5.85546875" customWidth="1"/>
    <col min="10754" max="10754" width="5.42578125" customWidth="1"/>
    <col min="10755" max="10755" width="34" customWidth="1"/>
    <col min="10756" max="10756" width="2.42578125" customWidth="1"/>
    <col min="10757" max="10757" width="15.42578125" customWidth="1"/>
    <col min="10758" max="10759" width="14.42578125" customWidth="1"/>
    <col min="10760" max="10760" width="16.7109375" customWidth="1"/>
    <col min="10761" max="10761" width="15.85546875" customWidth="1"/>
    <col min="11009" max="11009" width="5.85546875" customWidth="1"/>
    <col min="11010" max="11010" width="5.42578125" customWidth="1"/>
    <col min="11011" max="11011" width="34" customWidth="1"/>
    <col min="11012" max="11012" width="2.42578125" customWidth="1"/>
    <col min="11013" max="11013" width="15.42578125" customWidth="1"/>
    <col min="11014" max="11015" width="14.42578125" customWidth="1"/>
    <col min="11016" max="11016" width="16.7109375" customWidth="1"/>
    <col min="11017" max="11017" width="15.85546875" customWidth="1"/>
    <col min="11265" max="11265" width="5.85546875" customWidth="1"/>
    <col min="11266" max="11266" width="5.42578125" customWidth="1"/>
    <col min="11267" max="11267" width="34" customWidth="1"/>
    <col min="11268" max="11268" width="2.42578125" customWidth="1"/>
    <col min="11269" max="11269" width="15.42578125" customWidth="1"/>
    <col min="11270" max="11271" width="14.42578125" customWidth="1"/>
    <col min="11272" max="11272" width="16.7109375" customWidth="1"/>
    <col min="11273" max="11273" width="15.85546875" customWidth="1"/>
    <col min="11521" max="11521" width="5.85546875" customWidth="1"/>
    <col min="11522" max="11522" width="5.42578125" customWidth="1"/>
    <col min="11523" max="11523" width="34" customWidth="1"/>
    <col min="11524" max="11524" width="2.42578125" customWidth="1"/>
    <col min="11525" max="11525" width="15.42578125" customWidth="1"/>
    <col min="11526" max="11527" width="14.42578125" customWidth="1"/>
    <col min="11528" max="11528" width="16.7109375" customWidth="1"/>
    <col min="11529" max="11529" width="15.85546875" customWidth="1"/>
    <col min="11777" max="11777" width="5.85546875" customWidth="1"/>
    <col min="11778" max="11778" width="5.42578125" customWidth="1"/>
    <col min="11779" max="11779" width="34" customWidth="1"/>
    <col min="11780" max="11780" width="2.42578125" customWidth="1"/>
    <col min="11781" max="11781" width="15.42578125" customWidth="1"/>
    <col min="11782" max="11783" width="14.42578125" customWidth="1"/>
    <col min="11784" max="11784" width="16.7109375" customWidth="1"/>
    <col min="11785" max="11785" width="15.85546875" customWidth="1"/>
    <col min="12033" max="12033" width="5.85546875" customWidth="1"/>
    <col min="12034" max="12034" width="5.42578125" customWidth="1"/>
    <col min="12035" max="12035" width="34" customWidth="1"/>
    <col min="12036" max="12036" width="2.42578125" customWidth="1"/>
    <col min="12037" max="12037" width="15.42578125" customWidth="1"/>
    <col min="12038" max="12039" width="14.42578125" customWidth="1"/>
    <col min="12040" max="12040" width="16.7109375" customWidth="1"/>
    <col min="12041" max="12041" width="15.85546875" customWidth="1"/>
    <col min="12289" max="12289" width="5.85546875" customWidth="1"/>
    <col min="12290" max="12290" width="5.42578125" customWidth="1"/>
    <col min="12291" max="12291" width="34" customWidth="1"/>
    <col min="12292" max="12292" width="2.42578125" customWidth="1"/>
    <col min="12293" max="12293" width="15.42578125" customWidth="1"/>
    <col min="12294" max="12295" width="14.42578125" customWidth="1"/>
    <col min="12296" max="12296" width="16.7109375" customWidth="1"/>
    <col min="12297" max="12297" width="15.85546875" customWidth="1"/>
    <col min="12545" max="12545" width="5.85546875" customWidth="1"/>
    <col min="12546" max="12546" width="5.42578125" customWidth="1"/>
    <col min="12547" max="12547" width="34" customWidth="1"/>
    <col min="12548" max="12548" width="2.42578125" customWidth="1"/>
    <col min="12549" max="12549" width="15.42578125" customWidth="1"/>
    <col min="12550" max="12551" width="14.42578125" customWidth="1"/>
    <col min="12552" max="12552" width="16.7109375" customWidth="1"/>
    <col min="12553" max="12553" width="15.85546875" customWidth="1"/>
    <col min="12801" max="12801" width="5.85546875" customWidth="1"/>
    <col min="12802" max="12802" width="5.42578125" customWidth="1"/>
    <col min="12803" max="12803" width="34" customWidth="1"/>
    <col min="12804" max="12804" width="2.42578125" customWidth="1"/>
    <col min="12805" max="12805" width="15.42578125" customWidth="1"/>
    <col min="12806" max="12807" width="14.42578125" customWidth="1"/>
    <col min="12808" max="12808" width="16.7109375" customWidth="1"/>
    <col min="12809" max="12809" width="15.85546875" customWidth="1"/>
    <col min="13057" max="13057" width="5.85546875" customWidth="1"/>
    <col min="13058" max="13058" width="5.42578125" customWidth="1"/>
    <col min="13059" max="13059" width="34" customWidth="1"/>
    <col min="13060" max="13060" width="2.42578125" customWidth="1"/>
    <col min="13061" max="13061" width="15.42578125" customWidth="1"/>
    <col min="13062" max="13063" width="14.42578125" customWidth="1"/>
    <col min="13064" max="13064" width="16.7109375" customWidth="1"/>
    <col min="13065" max="13065" width="15.85546875" customWidth="1"/>
    <col min="13313" max="13313" width="5.85546875" customWidth="1"/>
    <col min="13314" max="13314" width="5.42578125" customWidth="1"/>
    <col min="13315" max="13315" width="34" customWidth="1"/>
    <col min="13316" max="13316" width="2.42578125" customWidth="1"/>
    <col min="13317" max="13317" width="15.42578125" customWidth="1"/>
    <col min="13318" max="13319" width="14.42578125" customWidth="1"/>
    <col min="13320" max="13320" width="16.7109375" customWidth="1"/>
    <col min="13321" max="13321" width="15.85546875" customWidth="1"/>
    <col min="13569" max="13569" width="5.85546875" customWidth="1"/>
    <col min="13570" max="13570" width="5.42578125" customWidth="1"/>
    <col min="13571" max="13571" width="34" customWidth="1"/>
    <col min="13572" max="13572" width="2.42578125" customWidth="1"/>
    <col min="13573" max="13573" width="15.42578125" customWidth="1"/>
    <col min="13574" max="13575" width="14.42578125" customWidth="1"/>
    <col min="13576" max="13576" width="16.7109375" customWidth="1"/>
    <col min="13577" max="13577" width="15.85546875" customWidth="1"/>
    <col min="13825" max="13825" width="5.85546875" customWidth="1"/>
    <col min="13826" max="13826" width="5.42578125" customWidth="1"/>
    <col min="13827" max="13827" width="34" customWidth="1"/>
    <col min="13828" max="13828" width="2.42578125" customWidth="1"/>
    <col min="13829" max="13829" width="15.42578125" customWidth="1"/>
    <col min="13830" max="13831" width="14.42578125" customWidth="1"/>
    <col min="13832" max="13832" width="16.7109375" customWidth="1"/>
    <col min="13833" max="13833" width="15.85546875" customWidth="1"/>
    <col min="14081" max="14081" width="5.85546875" customWidth="1"/>
    <col min="14082" max="14082" width="5.42578125" customWidth="1"/>
    <col min="14083" max="14083" width="34" customWidth="1"/>
    <col min="14084" max="14084" width="2.42578125" customWidth="1"/>
    <col min="14085" max="14085" width="15.42578125" customWidth="1"/>
    <col min="14086" max="14087" width="14.42578125" customWidth="1"/>
    <col min="14088" max="14088" width="16.7109375" customWidth="1"/>
    <col min="14089" max="14089" width="15.85546875" customWidth="1"/>
    <col min="14337" max="14337" width="5.85546875" customWidth="1"/>
    <col min="14338" max="14338" width="5.42578125" customWidth="1"/>
    <col min="14339" max="14339" width="34" customWidth="1"/>
    <col min="14340" max="14340" width="2.42578125" customWidth="1"/>
    <col min="14341" max="14341" width="15.42578125" customWidth="1"/>
    <col min="14342" max="14343" width="14.42578125" customWidth="1"/>
    <col min="14344" max="14344" width="16.7109375" customWidth="1"/>
    <col min="14345" max="14345" width="15.85546875" customWidth="1"/>
    <col min="14593" max="14593" width="5.85546875" customWidth="1"/>
    <col min="14594" max="14594" width="5.42578125" customWidth="1"/>
    <col min="14595" max="14595" width="34" customWidth="1"/>
    <col min="14596" max="14596" width="2.42578125" customWidth="1"/>
    <col min="14597" max="14597" width="15.42578125" customWidth="1"/>
    <col min="14598" max="14599" width="14.42578125" customWidth="1"/>
    <col min="14600" max="14600" width="16.7109375" customWidth="1"/>
    <col min="14601" max="14601" width="15.85546875" customWidth="1"/>
    <col min="14849" max="14849" width="5.85546875" customWidth="1"/>
    <col min="14850" max="14850" width="5.42578125" customWidth="1"/>
    <col min="14851" max="14851" width="34" customWidth="1"/>
    <col min="14852" max="14852" width="2.42578125" customWidth="1"/>
    <col min="14853" max="14853" width="15.42578125" customWidth="1"/>
    <col min="14854" max="14855" width="14.42578125" customWidth="1"/>
    <col min="14856" max="14856" width="16.7109375" customWidth="1"/>
    <col min="14857" max="14857" width="15.85546875" customWidth="1"/>
    <col min="15105" max="15105" width="5.85546875" customWidth="1"/>
    <col min="15106" max="15106" width="5.42578125" customWidth="1"/>
    <col min="15107" max="15107" width="34" customWidth="1"/>
    <col min="15108" max="15108" width="2.42578125" customWidth="1"/>
    <col min="15109" max="15109" width="15.42578125" customWidth="1"/>
    <col min="15110" max="15111" width="14.42578125" customWidth="1"/>
    <col min="15112" max="15112" width="16.7109375" customWidth="1"/>
    <col min="15113" max="15113" width="15.85546875" customWidth="1"/>
    <col min="15361" max="15361" width="5.85546875" customWidth="1"/>
    <col min="15362" max="15362" width="5.42578125" customWidth="1"/>
    <col min="15363" max="15363" width="34" customWidth="1"/>
    <col min="15364" max="15364" width="2.42578125" customWidth="1"/>
    <col min="15365" max="15365" width="15.42578125" customWidth="1"/>
    <col min="15366" max="15367" width="14.42578125" customWidth="1"/>
    <col min="15368" max="15368" width="16.7109375" customWidth="1"/>
    <col min="15369" max="15369" width="15.85546875" customWidth="1"/>
    <col min="15617" max="15617" width="5.85546875" customWidth="1"/>
    <col min="15618" max="15618" width="5.42578125" customWidth="1"/>
    <col min="15619" max="15619" width="34" customWidth="1"/>
    <col min="15620" max="15620" width="2.42578125" customWidth="1"/>
    <col min="15621" max="15621" width="15.42578125" customWidth="1"/>
    <col min="15622" max="15623" width="14.42578125" customWidth="1"/>
    <col min="15624" max="15624" width="16.7109375" customWidth="1"/>
    <col min="15625" max="15625" width="15.85546875" customWidth="1"/>
    <col min="15873" max="15873" width="5.85546875" customWidth="1"/>
    <col min="15874" max="15874" width="5.42578125" customWidth="1"/>
    <col min="15875" max="15875" width="34" customWidth="1"/>
    <col min="15876" max="15876" width="2.42578125" customWidth="1"/>
    <col min="15877" max="15877" width="15.42578125" customWidth="1"/>
    <col min="15878" max="15879" width="14.42578125" customWidth="1"/>
    <col min="15880" max="15880" width="16.7109375" customWidth="1"/>
    <col min="15881" max="15881" width="15.85546875" customWidth="1"/>
    <col min="16129" max="16129" width="5.85546875" customWidth="1"/>
    <col min="16130" max="16130" width="5.42578125" customWidth="1"/>
    <col min="16131" max="16131" width="34" customWidth="1"/>
    <col min="16132" max="16132" width="2.42578125" customWidth="1"/>
    <col min="16133" max="16133" width="15.42578125" customWidth="1"/>
    <col min="16134" max="16135" width="14.42578125" customWidth="1"/>
    <col min="16136" max="16136" width="16.7109375" customWidth="1"/>
    <col min="16137" max="16137" width="15.85546875" customWidth="1"/>
  </cols>
  <sheetData>
    <row r="1" spans="1:9" x14ac:dyDescent="0.5">
      <c r="A1" t="str">
        <f>+บันทึก!A1</f>
        <v>กองทุนเปิดกรุงไทย ธนทรัพย์ 55 ห้ามขายผู้ลงทุนรายย่อย</v>
      </c>
    </row>
    <row r="2" spans="1:9" x14ac:dyDescent="0.5">
      <c r="A2" t="s">
        <v>0</v>
      </c>
    </row>
    <row r="3" spans="1:9" x14ac:dyDescent="0.5">
      <c r="A3" s="167">
        <f>+บันทึก!A3</f>
        <v>45421</v>
      </c>
      <c r="B3" s="168"/>
    </row>
    <row r="4" spans="1:9" x14ac:dyDescent="0.5">
      <c r="E4" s="37" t="s">
        <v>3</v>
      </c>
      <c r="F4" s="169" t="s">
        <v>53</v>
      </c>
      <c r="G4" s="169"/>
      <c r="H4" s="37" t="s">
        <v>4</v>
      </c>
    </row>
    <row r="5" spans="1:9" x14ac:dyDescent="0.5">
      <c r="A5" s="5" t="s">
        <v>2</v>
      </c>
      <c r="E5" s="38"/>
      <c r="F5" s="39" t="s">
        <v>113</v>
      </c>
      <c r="G5" s="40" t="s">
        <v>114</v>
      </c>
      <c r="H5" s="41"/>
    </row>
    <row r="6" spans="1:9" x14ac:dyDescent="0.5">
      <c r="A6" s="5"/>
      <c r="C6" t="s">
        <v>5</v>
      </c>
      <c r="E6" s="42">
        <f>บันทึก!E6</f>
        <v>0</v>
      </c>
      <c r="F6" s="43"/>
      <c r="G6" s="44"/>
      <c r="H6" s="45">
        <f t="shared" ref="H6:H22" si="0">E6+F6-G6</f>
        <v>0</v>
      </c>
      <c r="I6">
        <f>H6</f>
        <v>0</v>
      </c>
    </row>
    <row r="7" spans="1:9" x14ac:dyDescent="0.5">
      <c r="B7" t="s">
        <v>6</v>
      </c>
      <c r="E7" s="42" t="s">
        <v>51</v>
      </c>
      <c r="G7" s="46"/>
      <c r="H7" s="46"/>
    </row>
    <row r="8" spans="1:9" x14ac:dyDescent="0.5">
      <c r="C8" t="s">
        <v>7</v>
      </c>
      <c r="E8" s="42">
        <f>บันทึก!E8</f>
        <v>0</v>
      </c>
      <c r="G8" s="46"/>
      <c r="H8" s="45">
        <f t="shared" si="0"/>
        <v>0</v>
      </c>
    </row>
    <row r="9" spans="1:9" x14ac:dyDescent="0.5">
      <c r="C9" t="s">
        <v>8</v>
      </c>
      <c r="E9" s="42">
        <f>บันทึก!E9</f>
        <v>0</v>
      </c>
      <c r="F9" s="11">
        <f>'ปรับปรุง (2)'!D7</f>
        <v>0</v>
      </c>
      <c r="G9" s="47">
        <f>'ปรับปรุง (2)'!E7</f>
        <v>0</v>
      </c>
      <c r="H9" s="45">
        <f t="shared" si="0"/>
        <v>0</v>
      </c>
    </row>
    <row r="10" spans="1:9" x14ac:dyDescent="0.5">
      <c r="C10" t="s">
        <v>9</v>
      </c>
      <c r="E10" s="42">
        <f>บันทึก!E10</f>
        <v>0</v>
      </c>
      <c r="F10" s="48">
        <f>'ปรับปรุง (2)'!D28</f>
        <v>0</v>
      </c>
      <c r="G10" s="45"/>
      <c r="H10" s="45">
        <f t="shared" si="0"/>
        <v>0</v>
      </c>
    </row>
    <row r="11" spans="1:9" x14ac:dyDescent="0.5">
      <c r="C11" t="s">
        <v>10</v>
      </c>
      <c r="E11" s="42">
        <f>บันทึก!E11</f>
        <v>-29725.919999999998</v>
      </c>
      <c r="F11" s="48">
        <f>'ปรับปรุง (2)'!D19</f>
        <v>0</v>
      </c>
      <c r="G11" s="45">
        <v>0</v>
      </c>
      <c r="H11" s="45">
        <f t="shared" si="0"/>
        <v>-29725.919999999998</v>
      </c>
    </row>
    <row r="12" spans="1:9" x14ac:dyDescent="0.5">
      <c r="C12" t="s">
        <v>11</v>
      </c>
      <c r="E12" s="42">
        <f>บันทึก!E12</f>
        <v>-9856607.5</v>
      </c>
      <c r="F12" s="48"/>
      <c r="G12" s="45">
        <f>'ปรับปรุง (2)'!E26</f>
        <v>0</v>
      </c>
      <c r="H12" s="45">
        <f t="shared" si="0"/>
        <v>-9856607.5</v>
      </c>
    </row>
    <row r="13" spans="1:9" x14ac:dyDescent="0.5">
      <c r="C13" t="str">
        <f>+บันทึก!C13</f>
        <v>B/E COUPON INCOME</v>
      </c>
      <c r="E13" s="42">
        <f>บันทึก!E13</f>
        <v>0</v>
      </c>
      <c r="F13" s="48"/>
      <c r="G13" s="45"/>
      <c r="H13" s="45">
        <f t="shared" si="0"/>
        <v>0</v>
      </c>
    </row>
    <row r="14" spans="1:9" x14ac:dyDescent="0.5">
      <c r="C14" t="s">
        <v>13</v>
      </c>
      <c r="E14" s="42">
        <f>บันทึก!E14</f>
        <v>0</v>
      </c>
      <c r="F14" s="48"/>
      <c r="G14" s="45"/>
      <c r="H14" s="45">
        <f t="shared" si="0"/>
        <v>0</v>
      </c>
    </row>
    <row r="15" spans="1:9" x14ac:dyDescent="0.5">
      <c r="C15" t="s">
        <v>14</v>
      </c>
      <c r="E15" s="42">
        <f>บันทึก!E15</f>
        <v>0</v>
      </c>
      <c r="F15" s="48"/>
      <c r="G15" s="45"/>
      <c r="H15" s="45"/>
    </row>
    <row r="16" spans="1:9" x14ac:dyDescent="0.5">
      <c r="C16" t="s">
        <v>15</v>
      </c>
      <c r="E16" s="42">
        <f>บันทึก!E16</f>
        <v>0</v>
      </c>
      <c r="F16" s="48"/>
      <c r="G16" s="45">
        <f>'ปรับปรุง (2)'!E32</f>
        <v>0</v>
      </c>
      <c r="H16" s="45">
        <f t="shared" si="0"/>
        <v>0</v>
      </c>
    </row>
    <row r="17" spans="1:9" x14ac:dyDescent="0.5">
      <c r="C17" t="s">
        <v>16</v>
      </c>
      <c r="E17" s="42">
        <f>บันทึก!E17</f>
        <v>-16859339.280000001</v>
      </c>
      <c r="F17" s="48"/>
      <c r="G17" s="45">
        <f>+'ปรับปรุง (2)'!E35</f>
        <v>0</v>
      </c>
      <c r="H17" s="45">
        <f t="shared" si="0"/>
        <v>-16859339.280000001</v>
      </c>
    </row>
    <row r="18" spans="1:9" x14ac:dyDescent="0.5">
      <c r="C18" t="s">
        <v>17</v>
      </c>
      <c r="E18" s="42">
        <f>บันทึก!E18</f>
        <v>-154087.44</v>
      </c>
      <c r="F18" s="48"/>
      <c r="G18" s="45"/>
      <c r="H18" s="45">
        <f t="shared" si="0"/>
        <v>-154087.44</v>
      </c>
    </row>
    <row r="19" spans="1:9" x14ac:dyDescent="0.5">
      <c r="C19" t="s">
        <v>18</v>
      </c>
      <c r="E19" s="42">
        <f>บันทึก!E19</f>
        <v>-486543.15</v>
      </c>
      <c r="F19" s="48"/>
      <c r="G19" s="45"/>
      <c r="H19" s="45">
        <f t="shared" si="0"/>
        <v>-486543.15</v>
      </c>
      <c r="I19" s="24">
        <f>SUM(H8:H19)+H22</f>
        <v>-27386303.290000003</v>
      </c>
    </row>
    <row r="20" spans="1:9" x14ac:dyDescent="0.5">
      <c r="C20" t="s">
        <v>19</v>
      </c>
      <c r="E20" s="42">
        <f>บันทึก!E20</f>
        <v>0</v>
      </c>
      <c r="F20" s="49">
        <v>0</v>
      </c>
      <c r="G20" s="50">
        <v>0</v>
      </c>
      <c r="H20" s="45">
        <f t="shared" si="0"/>
        <v>0</v>
      </c>
      <c r="I20" s="24">
        <f>H20</f>
        <v>0</v>
      </c>
    </row>
    <row r="21" spans="1:9" x14ac:dyDescent="0.5">
      <c r="C21" t="s">
        <v>20</v>
      </c>
      <c r="E21" s="42">
        <f>บันทึก!E21</f>
        <v>-4137725.2</v>
      </c>
      <c r="F21" s="49">
        <v>0</v>
      </c>
      <c r="G21" s="50">
        <v>0</v>
      </c>
      <c r="H21" s="45">
        <f>E21+F21-G21</f>
        <v>-4137725.2</v>
      </c>
      <c r="I21" s="24">
        <f>H21</f>
        <v>-4137725.2</v>
      </c>
    </row>
    <row r="22" spans="1:9" x14ac:dyDescent="0.5">
      <c r="C22" t="s">
        <v>21</v>
      </c>
      <c r="E22" s="42">
        <f>บันทึก!E22</f>
        <v>0</v>
      </c>
      <c r="F22" s="48"/>
      <c r="G22" s="45"/>
      <c r="H22" s="45">
        <f t="shared" si="0"/>
        <v>0</v>
      </c>
      <c r="I22" s="24">
        <f>H22</f>
        <v>0</v>
      </c>
    </row>
    <row r="23" spans="1:9" x14ac:dyDescent="0.5">
      <c r="B23" t="s">
        <v>22</v>
      </c>
      <c r="E23" s="42" t="s">
        <v>51</v>
      </c>
      <c r="F23" s="48"/>
      <c r="G23" s="45"/>
      <c r="H23" s="50" t="s">
        <v>51</v>
      </c>
    </row>
    <row r="24" spans="1:9" x14ac:dyDescent="0.5">
      <c r="C24" t="s">
        <v>23</v>
      </c>
      <c r="E24" s="42">
        <f>บันทึก!E24</f>
        <v>0</v>
      </c>
      <c r="F24" s="48"/>
      <c r="G24" s="45"/>
      <c r="H24" s="50"/>
    </row>
    <row r="25" spans="1:9" x14ac:dyDescent="0.5">
      <c r="C25" t="s">
        <v>24</v>
      </c>
      <c r="E25" s="42">
        <f>บันทึก!E25</f>
        <v>0</v>
      </c>
      <c r="F25" s="48"/>
      <c r="G25" s="45"/>
      <c r="H25" s="50"/>
      <c r="I25" s="24">
        <f>SUM(H24:H25)</f>
        <v>0</v>
      </c>
    </row>
    <row r="26" spans="1:9" x14ac:dyDescent="0.5">
      <c r="B26" t="s">
        <v>25</v>
      </c>
      <c r="E26" s="42" t="s">
        <v>51</v>
      </c>
      <c r="F26" s="48"/>
      <c r="G26" s="45"/>
      <c r="H26" s="50" t="s">
        <v>51</v>
      </c>
    </row>
    <row r="27" spans="1:9" x14ac:dyDescent="0.5">
      <c r="C27" t="s">
        <v>25</v>
      </c>
      <c r="E27" s="42">
        <f>บันทึก!E27</f>
        <v>3606989.17</v>
      </c>
      <c r="F27" s="48"/>
      <c r="G27" s="45"/>
      <c r="H27" s="45">
        <f>E27+F27-G27</f>
        <v>3606989.17</v>
      </c>
    </row>
    <row r="28" spans="1:9" x14ac:dyDescent="0.5">
      <c r="C28" t="s">
        <v>26</v>
      </c>
      <c r="E28" s="42">
        <f>บันทึก!E28</f>
        <v>0</v>
      </c>
      <c r="F28" s="48"/>
      <c r="G28" s="45"/>
      <c r="H28" s="45">
        <f>E28+F28-G28</f>
        <v>0</v>
      </c>
      <c r="I28" s="24">
        <f>SUM(H27:H28)</f>
        <v>3606989.17</v>
      </c>
    </row>
    <row r="29" spans="1:9" x14ac:dyDescent="0.5">
      <c r="A29" s="5" t="s">
        <v>27</v>
      </c>
      <c r="E29" s="42" t="s">
        <v>51</v>
      </c>
      <c r="F29" s="48"/>
      <c r="G29" s="45"/>
      <c r="H29" s="50" t="s">
        <v>51</v>
      </c>
    </row>
    <row r="30" spans="1:9" x14ac:dyDescent="0.5">
      <c r="C30" t="s">
        <v>28</v>
      </c>
      <c r="E30" s="42">
        <f>บันทึก!E30</f>
        <v>4477660.97</v>
      </c>
      <c r="F30" s="48">
        <f>+'ปรับปรุง (2)'!D37</f>
        <v>0</v>
      </c>
      <c r="G30" s="45"/>
      <c r="H30" s="45">
        <f>E30+F30-G30</f>
        <v>4477660.97</v>
      </c>
      <c r="I30" s="24">
        <f>H30</f>
        <v>4477660.97</v>
      </c>
    </row>
    <row r="31" spans="1:9" x14ac:dyDescent="0.5">
      <c r="C31" t="s">
        <v>29</v>
      </c>
      <c r="E31" s="42">
        <f>บันทึก!E31</f>
        <v>274847</v>
      </c>
      <c r="F31" s="48">
        <f>+'ปรับปรุง (2)'!D38</f>
        <v>0</v>
      </c>
      <c r="G31" s="45"/>
      <c r="H31" s="45">
        <f>E31+F31-G31</f>
        <v>274847</v>
      </c>
      <c r="I31" s="24">
        <f>H31</f>
        <v>274847</v>
      </c>
    </row>
    <row r="32" spans="1:9" x14ac:dyDescent="0.5">
      <c r="B32" t="s">
        <v>30</v>
      </c>
      <c r="E32" s="42" t="s">
        <v>51</v>
      </c>
      <c r="F32" s="48"/>
      <c r="G32" s="45"/>
      <c r="H32" s="50" t="s">
        <v>51</v>
      </c>
    </row>
    <row r="33" spans="2:9" x14ac:dyDescent="0.5">
      <c r="C33" t="s">
        <v>31</v>
      </c>
      <c r="E33" s="42">
        <f>บันทึก!E33</f>
        <v>0</v>
      </c>
      <c r="F33" s="48">
        <f>+'ปรับปรุง (2)'!D39</f>
        <v>0</v>
      </c>
      <c r="G33" s="45"/>
      <c r="H33" s="45">
        <f>E33+F33-G33</f>
        <v>0</v>
      </c>
      <c r="I33" s="24">
        <f>H33</f>
        <v>0</v>
      </c>
    </row>
    <row r="34" spans="2:9" x14ac:dyDescent="0.5">
      <c r="C34" t="s">
        <v>32</v>
      </c>
      <c r="E34" s="42">
        <f>บันทึก!E34</f>
        <v>0</v>
      </c>
      <c r="F34" s="48"/>
      <c r="G34" s="45"/>
      <c r="H34" s="45"/>
      <c r="I34" s="24">
        <f>H34</f>
        <v>0</v>
      </c>
    </row>
    <row r="35" spans="2:9" x14ac:dyDescent="0.5">
      <c r="C35" t="s">
        <v>33</v>
      </c>
      <c r="E35" s="42">
        <f>บันทึก!E35</f>
        <v>0</v>
      </c>
      <c r="F35" s="48"/>
      <c r="G35" s="45"/>
      <c r="H35" s="45"/>
      <c r="I35" s="24">
        <f>H35</f>
        <v>0</v>
      </c>
    </row>
    <row r="36" spans="2:9" x14ac:dyDescent="0.5">
      <c r="C36" t="s">
        <v>34</v>
      </c>
      <c r="E36" s="42">
        <f>บันทึก!E36</f>
        <v>30700</v>
      </c>
      <c r="F36" s="48">
        <f>+'ปรับปรุง (2)'!D44</f>
        <v>0</v>
      </c>
      <c r="G36" s="45"/>
      <c r="H36" s="45">
        <f>E36+F36-G36</f>
        <v>30700</v>
      </c>
      <c r="I36" s="24">
        <f>H36</f>
        <v>30700</v>
      </c>
    </row>
    <row r="37" spans="2:9" x14ac:dyDescent="0.5">
      <c r="C37" t="s">
        <v>35</v>
      </c>
      <c r="E37" s="42">
        <f>บันทึก!E37</f>
        <v>0</v>
      </c>
      <c r="F37" s="48"/>
      <c r="G37" s="45"/>
      <c r="H37" s="45"/>
    </row>
    <row r="38" spans="2:9" x14ac:dyDescent="0.5">
      <c r="C38" t="s">
        <v>36</v>
      </c>
      <c r="E38" s="42">
        <f>บันทึก!E38</f>
        <v>0</v>
      </c>
      <c r="F38" s="48"/>
      <c r="G38" s="45"/>
      <c r="H38" s="45"/>
    </row>
    <row r="39" spans="2:9" x14ac:dyDescent="0.5">
      <c r="B39" t="s">
        <v>37</v>
      </c>
      <c r="E39" s="42" t="s">
        <v>51</v>
      </c>
      <c r="F39" s="48"/>
      <c r="G39" s="45"/>
      <c r="H39" s="50" t="s">
        <v>51</v>
      </c>
    </row>
    <row r="40" spans="2:9" x14ac:dyDescent="0.5">
      <c r="C40" t="s">
        <v>38</v>
      </c>
      <c r="E40" s="42">
        <f>บันทึก!E40</f>
        <v>0</v>
      </c>
      <c r="F40" s="48"/>
      <c r="G40" s="45"/>
      <c r="H40" s="45">
        <f t="shared" ref="H40:H49" si="1">E40+F40-G40</f>
        <v>0</v>
      </c>
    </row>
    <row r="41" spans="2:9" x14ac:dyDescent="0.5">
      <c r="C41" t="s">
        <v>39</v>
      </c>
      <c r="E41" s="42">
        <f>บันทึก!E41</f>
        <v>0</v>
      </c>
      <c r="F41" s="48"/>
      <c r="G41" s="45"/>
      <c r="H41" s="45">
        <f t="shared" si="1"/>
        <v>0</v>
      </c>
    </row>
    <row r="42" spans="2:9" x14ac:dyDescent="0.5">
      <c r="C42" t="s">
        <v>40</v>
      </c>
      <c r="E42" s="42">
        <f>บันทึก!E42</f>
        <v>0</v>
      </c>
      <c r="F42" s="48"/>
      <c r="G42" s="45"/>
      <c r="H42" s="45">
        <f t="shared" si="1"/>
        <v>0</v>
      </c>
    </row>
    <row r="43" spans="2:9" x14ac:dyDescent="0.5">
      <c r="C43" s="12" t="s">
        <v>43</v>
      </c>
      <c r="E43" s="42">
        <f>+บันทึก!E43</f>
        <v>0</v>
      </c>
      <c r="F43" s="48"/>
      <c r="G43" s="45"/>
      <c r="H43" s="45">
        <f t="shared" si="1"/>
        <v>0</v>
      </c>
    </row>
    <row r="44" spans="2:9" x14ac:dyDescent="0.5">
      <c r="C44" t="s">
        <v>42</v>
      </c>
      <c r="E44" s="42">
        <f>บันทึก!E44</f>
        <v>0</v>
      </c>
      <c r="F44" s="51"/>
      <c r="G44" s="45"/>
      <c r="H44" s="45">
        <f t="shared" si="1"/>
        <v>0</v>
      </c>
    </row>
    <row r="45" spans="2:9" x14ac:dyDescent="0.5">
      <c r="C45" s="7" t="s">
        <v>44</v>
      </c>
      <c r="E45" s="42">
        <f>บันทึก!E45</f>
        <v>0</v>
      </c>
      <c r="F45" s="51"/>
      <c r="G45" s="45"/>
      <c r="H45" s="45">
        <f t="shared" si="1"/>
        <v>0</v>
      </c>
    </row>
    <row r="46" spans="2:9" x14ac:dyDescent="0.5">
      <c r="C46" s="12" t="str">
        <f>+บันทึก!C46</f>
        <v>WITHHOLDING TAX15%</v>
      </c>
      <c r="E46" s="9">
        <f>+บันทึก!E46</f>
        <v>94565.53</v>
      </c>
      <c r="F46" s="51"/>
      <c r="G46" s="45"/>
      <c r="H46" s="45">
        <f t="shared" si="1"/>
        <v>94565.53</v>
      </c>
    </row>
    <row r="47" spans="2:9" x14ac:dyDescent="0.5">
      <c r="C47" s="7" t="s">
        <v>46</v>
      </c>
      <c r="E47" s="52">
        <f>+บันทึก!E47</f>
        <v>0</v>
      </c>
      <c r="F47" s="51"/>
      <c r="G47" s="45"/>
      <c r="H47" s="45">
        <f t="shared" si="1"/>
        <v>0</v>
      </c>
    </row>
    <row r="48" spans="2:9" x14ac:dyDescent="0.5">
      <c r="C48" t="s">
        <v>47</v>
      </c>
      <c r="E48" s="53">
        <f>บันทึก!E48</f>
        <v>0</v>
      </c>
      <c r="F48" s="51">
        <f>+'ปรับปรุง (2)'!D45</f>
        <v>0</v>
      </c>
      <c r="G48" s="45"/>
      <c r="H48" s="45">
        <f t="shared" si="1"/>
        <v>0</v>
      </c>
    </row>
    <row r="49" spans="1:9" x14ac:dyDescent="0.5">
      <c r="C49" t="s">
        <v>48</v>
      </c>
      <c r="E49" s="54">
        <f>บันทึก!E49</f>
        <v>200</v>
      </c>
      <c r="F49" s="55"/>
      <c r="G49" s="56"/>
      <c r="H49" s="56">
        <f t="shared" si="1"/>
        <v>200</v>
      </c>
      <c r="I49" s="57">
        <f>SUM(H37:H49)</f>
        <v>94765.53</v>
      </c>
    </row>
    <row r="50" spans="1:9" x14ac:dyDescent="0.5">
      <c r="A50" t="s">
        <v>49</v>
      </c>
      <c r="E50" s="58">
        <f>SUM(E6:E49)</f>
        <v>-23039065.82</v>
      </c>
      <c r="F50" s="51">
        <f>SUM(F9:F49)</f>
        <v>0</v>
      </c>
      <c r="G50" s="58">
        <f>SUM(G9:G49)</f>
        <v>0</v>
      </c>
      <c r="H50" s="58">
        <f>SUM(H6:H49)</f>
        <v>-23039065.82</v>
      </c>
      <c r="I50" s="58">
        <f>SUM(I9:I49)</f>
        <v>-23039065.82</v>
      </c>
    </row>
    <row r="51" spans="1:9" x14ac:dyDescent="0.5">
      <c r="A51" t="s">
        <v>50</v>
      </c>
      <c r="E51" s="59">
        <f>บันทึก!E115</f>
        <v>0</v>
      </c>
      <c r="F51" s="46"/>
      <c r="G51" s="60">
        <f>'ปรับปรุง (2)'!E17+'ปรับปรุง (2)'!E14+'ปรับปรุง (2)'!E11+'ปรับปรุง (2)'!E23</f>
        <v>0</v>
      </c>
      <c r="H51" s="45">
        <f>E51+F51+G51</f>
        <v>0</v>
      </c>
      <c r="I51" s="61">
        <f>H51</f>
        <v>0</v>
      </c>
    </row>
    <row r="52" spans="1:9" x14ac:dyDescent="0.5">
      <c r="E52" s="59"/>
      <c r="F52" s="45"/>
      <c r="G52" s="51"/>
      <c r="H52" s="50" t="s">
        <v>51</v>
      </c>
      <c r="I52" s="46"/>
    </row>
    <row r="53" spans="1:9" ht="22.5" thickBot="1" x14ac:dyDescent="0.55000000000000004">
      <c r="A53" t="s">
        <v>104</v>
      </c>
      <c r="E53" s="62">
        <f>SUM(E50:E52)</f>
        <v>-23039065.82</v>
      </c>
      <c r="F53" s="62">
        <f>SUM(F50:F52)</f>
        <v>0</v>
      </c>
      <c r="G53" s="62">
        <f>SUM(G50:G52)</f>
        <v>0</v>
      </c>
      <c r="H53" s="62">
        <f>SUM(H50:H52)</f>
        <v>-23039065.82</v>
      </c>
      <c r="I53" s="63">
        <f>SUM(I50:I52)</f>
        <v>-23039065.82</v>
      </c>
    </row>
    <row r="54" spans="1:9" ht="22.5" thickTop="1" x14ac:dyDescent="0.5">
      <c r="E54" s="51"/>
      <c r="F54" s="51"/>
      <c r="G54" s="51"/>
      <c r="H54" s="51"/>
    </row>
    <row r="55" spans="1:9" x14ac:dyDescent="0.5">
      <c r="A55" t="str">
        <f>+บันทึก!A1</f>
        <v>กองทุนเปิดกรุงไทย ธนทรัพย์ 55 ห้ามขายผู้ลงทุนรายย่อย</v>
      </c>
      <c r="E55" s="51"/>
      <c r="F55" s="51"/>
      <c r="G55" s="51"/>
      <c r="H55" s="51"/>
    </row>
    <row r="56" spans="1:9" x14ac:dyDescent="0.5">
      <c r="A56" t="s">
        <v>0</v>
      </c>
      <c r="E56" s="48"/>
      <c r="F56" s="48"/>
      <c r="G56" s="48"/>
      <c r="H56" s="48"/>
    </row>
    <row r="57" spans="1:9" x14ac:dyDescent="0.5">
      <c r="A57" s="170">
        <f>+บันทึก!A3</f>
        <v>45421</v>
      </c>
      <c r="B57" s="170"/>
      <c r="C57" s="170"/>
      <c r="E57" s="37" t="s">
        <v>3</v>
      </c>
      <c r="F57" s="169" t="s">
        <v>53</v>
      </c>
      <c r="G57" s="169"/>
      <c r="H57" s="37" t="s">
        <v>4</v>
      </c>
    </row>
    <row r="58" spans="1:9" x14ac:dyDescent="0.5">
      <c r="A58" s="5" t="s">
        <v>52</v>
      </c>
      <c r="E58" s="38"/>
      <c r="F58" s="39" t="s">
        <v>113</v>
      </c>
      <c r="G58" s="40" t="s">
        <v>114</v>
      </c>
      <c r="H58" s="64"/>
    </row>
    <row r="59" spans="1:9" x14ac:dyDescent="0.5">
      <c r="B59" t="s">
        <v>54</v>
      </c>
      <c r="E59" s="50"/>
      <c r="F59" s="24"/>
      <c r="G59" s="61"/>
      <c r="H59" s="65"/>
    </row>
    <row r="60" spans="1:9" x14ac:dyDescent="0.5">
      <c r="C60" t="s">
        <v>55</v>
      </c>
      <c r="E60" s="42">
        <f>บันทึก!E58</f>
        <v>0</v>
      </c>
      <c r="F60" s="24"/>
      <c r="G60" s="61"/>
      <c r="H60" s="65">
        <f t="shared" ref="H60:H76" si="2">E60+F60-G60</f>
        <v>0</v>
      </c>
    </row>
    <row r="61" spans="1:9" x14ac:dyDescent="0.5">
      <c r="C61" s="12" t="s">
        <v>56</v>
      </c>
      <c r="E61" s="42">
        <f>+บันทึก!E59</f>
        <v>0</v>
      </c>
      <c r="F61" s="24">
        <f>+'ปรับปรุง (2)'!D10</f>
        <v>0</v>
      </c>
      <c r="G61" s="61"/>
      <c r="H61" s="65">
        <f t="shared" si="2"/>
        <v>0</v>
      </c>
    </row>
    <row r="62" spans="1:9" x14ac:dyDescent="0.5">
      <c r="C62" t="s">
        <v>57</v>
      </c>
      <c r="E62" s="42">
        <f>บันทึก!E60</f>
        <v>0</v>
      </c>
      <c r="F62" s="24"/>
      <c r="G62" s="61"/>
      <c r="H62" s="65">
        <f t="shared" si="2"/>
        <v>0</v>
      </c>
    </row>
    <row r="63" spans="1:9" x14ac:dyDescent="0.5">
      <c r="C63" s="12" t="s">
        <v>58</v>
      </c>
      <c r="E63" s="66">
        <f>+บันทึก!E61</f>
        <v>0</v>
      </c>
      <c r="F63" s="26">
        <f>+'ปรับปรุง (2)'!D13</f>
        <v>0</v>
      </c>
      <c r="G63" s="67"/>
      <c r="H63" s="65">
        <f t="shared" si="2"/>
        <v>0</v>
      </c>
    </row>
    <row r="64" spans="1:9" x14ac:dyDescent="0.5">
      <c r="C64" t="s">
        <v>59</v>
      </c>
      <c r="E64" s="42">
        <f>บันทึก!E62</f>
        <v>0</v>
      </c>
      <c r="F64" s="24">
        <f>'ปรับปรุง (2)'!D6</f>
        <v>0</v>
      </c>
      <c r="G64" s="61"/>
      <c r="H64" s="65">
        <f t="shared" si="2"/>
        <v>0</v>
      </c>
    </row>
    <row r="65" spans="2:9" x14ac:dyDescent="0.5">
      <c r="C65" t="s">
        <v>60</v>
      </c>
      <c r="E65" s="42">
        <f>บันทึก!E63</f>
        <v>0</v>
      </c>
      <c r="F65" s="24"/>
      <c r="G65" s="61"/>
      <c r="H65" s="65">
        <f t="shared" si="2"/>
        <v>0</v>
      </c>
    </row>
    <row r="66" spans="2:9" x14ac:dyDescent="0.5">
      <c r="C66" t="s">
        <v>61</v>
      </c>
      <c r="E66" s="42">
        <f>บันทึก!E64</f>
        <v>0</v>
      </c>
      <c r="F66" s="24">
        <f>'ปรับปรุง (2)'!D16</f>
        <v>0</v>
      </c>
      <c r="G66" s="61"/>
      <c r="H66" s="65">
        <f t="shared" si="2"/>
        <v>0</v>
      </c>
    </row>
    <row r="67" spans="2:9" x14ac:dyDescent="0.5">
      <c r="C67" t="s">
        <v>62</v>
      </c>
      <c r="E67" s="42">
        <f>บันทึก!E65</f>
        <v>0</v>
      </c>
      <c r="F67" s="24"/>
      <c r="G67" s="61">
        <f>'ปรับปรุง (2)'!E20</f>
        <v>0</v>
      </c>
      <c r="H67" s="65">
        <f t="shared" si="2"/>
        <v>0</v>
      </c>
    </row>
    <row r="68" spans="2:9" x14ac:dyDescent="0.5">
      <c r="C68" t="s">
        <v>63</v>
      </c>
      <c r="E68" s="42">
        <f>บันทึก!E66</f>
        <v>0</v>
      </c>
      <c r="F68" s="24"/>
      <c r="G68" s="61"/>
      <c r="H68" s="65">
        <f t="shared" si="2"/>
        <v>0</v>
      </c>
    </row>
    <row r="69" spans="2:9" x14ac:dyDescent="0.5">
      <c r="C69" s="28" t="s">
        <v>64</v>
      </c>
      <c r="E69" s="42">
        <f>บันทึก!E67</f>
        <v>0</v>
      </c>
      <c r="F69" s="24">
        <f>+'ปรับปรุง (2)'!D22</f>
        <v>0</v>
      </c>
      <c r="G69" s="61"/>
      <c r="H69" s="65">
        <f t="shared" si="2"/>
        <v>0</v>
      </c>
    </row>
    <row r="70" spans="2:9" x14ac:dyDescent="0.5">
      <c r="C70" t="s">
        <v>65</v>
      </c>
      <c r="E70" s="42">
        <f>บันทึก!E68</f>
        <v>0</v>
      </c>
      <c r="F70" s="24">
        <f>'ปรับปรุง (2)'!D25</f>
        <v>0</v>
      </c>
      <c r="G70" s="61"/>
      <c r="H70" s="65">
        <f t="shared" si="2"/>
        <v>0</v>
      </c>
    </row>
    <row r="71" spans="2:9" x14ac:dyDescent="0.5">
      <c r="C71" t="s">
        <v>115</v>
      </c>
      <c r="E71" s="42">
        <f>บันทึก!E69</f>
        <v>0</v>
      </c>
      <c r="F71" s="24"/>
      <c r="G71" s="61"/>
      <c r="H71" s="65">
        <f t="shared" si="2"/>
        <v>0</v>
      </c>
    </row>
    <row r="72" spans="2:9" x14ac:dyDescent="0.5">
      <c r="C72" t="s">
        <v>116</v>
      </c>
      <c r="E72" s="42">
        <f>บันทึก!E70</f>
        <v>0</v>
      </c>
      <c r="F72" s="24"/>
      <c r="G72" s="61"/>
      <c r="H72" s="65">
        <f t="shared" si="2"/>
        <v>0</v>
      </c>
    </row>
    <row r="73" spans="2:9" x14ac:dyDescent="0.5">
      <c r="C73" t="s">
        <v>68</v>
      </c>
      <c r="E73" s="42">
        <f>บันทึก!E71</f>
        <v>0</v>
      </c>
      <c r="F73" s="24"/>
      <c r="G73" s="61"/>
      <c r="H73" s="65">
        <f t="shared" si="2"/>
        <v>0</v>
      </c>
    </row>
    <row r="74" spans="2:9" x14ac:dyDescent="0.5">
      <c r="C74" t="s">
        <v>69</v>
      </c>
      <c r="E74" s="42">
        <f>บันทึก!E72</f>
        <v>0</v>
      </c>
      <c r="F74" s="24"/>
      <c r="G74" s="61"/>
      <c r="H74" s="65">
        <f t="shared" si="2"/>
        <v>0</v>
      </c>
      <c r="I74" s="24" t="s">
        <v>51</v>
      </c>
    </row>
    <row r="75" spans="2:9" x14ac:dyDescent="0.5">
      <c r="C75" t="s">
        <v>70</v>
      </c>
      <c r="E75" s="42">
        <f>บันทึก!E73</f>
        <v>0</v>
      </c>
      <c r="F75" s="24"/>
      <c r="G75" s="61"/>
      <c r="H75" s="65">
        <f t="shared" si="2"/>
        <v>0</v>
      </c>
      <c r="I75" s="24"/>
    </row>
    <row r="76" spans="2:9" x14ac:dyDescent="0.5">
      <c r="C76" t="s">
        <v>71</v>
      </c>
      <c r="E76" s="42">
        <f>บันทึก!E74</f>
        <v>0</v>
      </c>
      <c r="F76" s="24">
        <f>+'ปรับปรุง (2)'!D34</f>
        <v>0</v>
      </c>
      <c r="G76" s="61"/>
      <c r="H76" s="65">
        <f t="shared" si="2"/>
        <v>0</v>
      </c>
      <c r="I76" s="24">
        <f>SUM(H60:H76)+H79</f>
        <v>0</v>
      </c>
    </row>
    <row r="77" spans="2:9" x14ac:dyDescent="0.5">
      <c r="B77" t="s">
        <v>72</v>
      </c>
      <c r="E77" s="42" t="s">
        <v>51</v>
      </c>
      <c r="F77" s="24"/>
      <c r="G77" s="61"/>
      <c r="H77" s="65" t="s">
        <v>51</v>
      </c>
    </row>
    <row r="78" spans="2:9" x14ac:dyDescent="0.5">
      <c r="C78" t="s">
        <v>73</v>
      </c>
      <c r="E78" s="42">
        <f>บันทึก!E76</f>
        <v>0</v>
      </c>
      <c r="F78" s="24"/>
      <c r="G78" s="61"/>
      <c r="H78" s="65">
        <f>E78+F78-G78</f>
        <v>0</v>
      </c>
      <c r="I78" s="24">
        <f>+H78+H80</f>
        <v>0</v>
      </c>
    </row>
    <row r="79" spans="2:9" x14ac:dyDescent="0.5">
      <c r="C79" t="s">
        <v>74</v>
      </c>
      <c r="E79" s="42">
        <f>บันทึก!E77</f>
        <v>0</v>
      </c>
      <c r="F79" s="24"/>
      <c r="G79" s="61"/>
      <c r="H79" s="65">
        <f>E79+F79-G79</f>
        <v>0</v>
      </c>
      <c r="I79" s="24" t="s">
        <v>51</v>
      </c>
    </row>
    <row r="80" spans="2:9" x14ac:dyDescent="0.5">
      <c r="C80" t="s">
        <v>75</v>
      </c>
      <c r="E80" s="42">
        <f>บันทึก!E78</f>
        <v>0</v>
      </c>
      <c r="F80" s="24"/>
      <c r="G80" s="61"/>
      <c r="H80" s="65">
        <f>E80+F80-G80</f>
        <v>0</v>
      </c>
      <c r="I80" s="24"/>
    </row>
    <row r="81" spans="1:9" x14ac:dyDescent="0.5">
      <c r="C81" t="s">
        <v>76</v>
      </c>
      <c r="E81" s="42">
        <f>บันทึก!E79</f>
        <v>0</v>
      </c>
      <c r="F81" s="24"/>
      <c r="G81" s="61"/>
      <c r="H81" s="65"/>
      <c r="I81" s="24">
        <f>H81</f>
        <v>0</v>
      </c>
    </row>
    <row r="82" spans="1:9" x14ac:dyDescent="0.5">
      <c r="B82" t="s">
        <v>77</v>
      </c>
      <c r="E82" s="42" t="s">
        <v>51</v>
      </c>
      <c r="F82" s="24"/>
      <c r="G82" s="61"/>
      <c r="H82" s="65" t="s">
        <v>51</v>
      </c>
    </row>
    <row r="83" spans="1:9" x14ac:dyDescent="0.5">
      <c r="C83" t="s">
        <v>78</v>
      </c>
      <c r="E83" s="42">
        <f>บันทึก!E81</f>
        <v>0</v>
      </c>
      <c r="F83" s="24"/>
      <c r="G83" s="61"/>
      <c r="H83" s="65">
        <f t="shared" ref="H83:H89" si="3">E83+F83-G83</f>
        <v>0</v>
      </c>
      <c r="I83" s="24"/>
    </row>
    <row r="84" spans="1:9" x14ac:dyDescent="0.5">
      <c r="C84" t="s">
        <v>117</v>
      </c>
      <c r="E84" s="42">
        <f>บันทึก!E82</f>
        <v>0</v>
      </c>
      <c r="F84" s="24"/>
      <c r="G84" s="61">
        <f>'ปรับปรุง (2)'!E29</f>
        <v>0</v>
      </c>
      <c r="H84" s="65">
        <f t="shared" si="3"/>
        <v>0</v>
      </c>
    </row>
    <row r="85" spans="1:9" x14ac:dyDescent="0.5">
      <c r="C85" t="s">
        <v>118</v>
      </c>
      <c r="E85" s="42">
        <f>บันทึก!E83</f>
        <v>0</v>
      </c>
      <c r="F85" s="24">
        <f>'ปรับปรุง (2)'!D31</f>
        <v>0</v>
      </c>
      <c r="G85" s="61"/>
      <c r="H85" s="65">
        <f t="shared" si="3"/>
        <v>0</v>
      </c>
      <c r="I85" s="24">
        <f>SUM(H83:H85)</f>
        <v>0</v>
      </c>
    </row>
    <row r="86" spans="1:9" x14ac:dyDescent="0.5">
      <c r="C86" t="s">
        <v>81</v>
      </c>
      <c r="E86" s="42">
        <f>บันทึก!E84</f>
        <v>0</v>
      </c>
      <c r="F86" s="24"/>
      <c r="G86" s="61"/>
      <c r="H86" s="65">
        <f t="shared" si="3"/>
        <v>0</v>
      </c>
      <c r="I86" s="24">
        <f>H86</f>
        <v>0</v>
      </c>
    </row>
    <row r="87" spans="1:9" x14ac:dyDescent="0.5">
      <c r="C87" t="s">
        <v>82</v>
      </c>
      <c r="E87" s="42">
        <f>บันทึก!E85</f>
        <v>0</v>
      </c>
      <c r="F87" s="24"/>
      <c r="G87" s="61">
        <f>+'ปรับปรุง (2)'!E48</f>
        <v>0</v>
      </c>
      <c r="H87" s="65">
        <f t="shared" si="3"/>
        <v>0</v>
      </c>
      <c r="I87" s="24">
        <f>H87</f>
        <v>0</v>
      </c>
    </row>
    <row r="88" spans="1:9" x14ac:dyDescent="0.5">
      <c r="C88" t="s">
        <v>83</v>
      </c>
      <c r="E88" s="42">
        <f>บันทึก!E86</f>
        <v>0</v>
      </c>
      <c r="F88" s="24"/>
      <c r="G88" s="61"/>
      <c r="H88" s="65">
        <f t="shared" si="3"/>
        <v>0</v>
      </c>
    </row>
    <row r="89" spans="1:9" x14ac:dyDescent="0.5">
      <c r="C89" t="s">
        <v>84</v>
      </c>
      <c r="E89" s="42">
        <f>บันทึก!E87</f>
        <v>0</v>
      </c>
      <c r="F89" s="24"/>
      <c r="G89" s="61"/>
      <c r="H89" s="65">
        <f t="shared" si="3"/>
        <v>0</v>
      </c>
      <c r="I89" s="24">
        <f>SUM(H88:H89)</f>
        <v>0</v>
      </c>
    </row>
    <row r="90" spans="1:9" x14ac:dyDescent="0.5">
      <c r="A90" s="5" t="s">
        <v>85</v>
      </c>
      <c r="E90" s="42" t="s">
        <v>51</v>
      </c>
      <c r="F90" s="24"/>
      <c r="G90" s="61"/>
      <c r="H90" s="65" t="s">
        <v>51</v>
      </c>
    </row>
    <row r="91" spans="1:9" x14ac:dyDescent="0.5">
      <c r="A91" s="5"/>
      <c r="C91" t="s">
        <v>119</v>
      </c>
      <c r="E91" s="42">
        <f>บันทึก!E89</f>
        <v>0</v>
      </c>
      <c r="F91" s="24"/>
      <c r="G91" s="61"/>
      <c r="H91" s="65">
        <f>E91+F91+G91</f>
        <v>0</v>
      </c>
      <c r="I91" s="24">
        <f>H91</f>
        <v>0</v>
      </c>
    </row>
    <row r="92" spans="1:9" x14ac:dyDescent="0.5">
      <c r="C92" t="s">
        <v>87</v>
      </c>
      <c r="E92" s="42">
        <f>บันทึก!E90</f>
        <v>0</v>
      </c>
      <c r="F92" s="24"/>
      <c r="G92" s="61"/>
      <c r="H92" s="65">
        <f>E92+F92+G92</f>
        <v>0</v>
      </c>
      <c r="I92" s="24">
        <f>H92</f>
        <v>0</v>
      </c>
    </row>
    <row r="93" spans="1:9" x14ac:dyDescent="0.5">
      <c r="C93" t="s">
        <v>120</v>
      </c>
      <c r="E93" s="42">
        <f>บันทึก!E91</f>
        <v>0</v>
      </c>
      <c r="F93" s="24"/>
      <c r="G93" s="61"/>
      <c r="H93" s="65">
        <f>E93+F93+G93</f>
        <v>0</v>
      </c>
      <c r="I93" s="24">
        <f>H93</f>
        <v>0</v>
      </c>
    </row>
    <row r="94" spans="1:9" x14ac:dyDescent="0.5">
      <c r="C94" t="s">
        <v>89</v>
      </c>
      <c r="E94" s="42">
        <f>บันทึก!E92</f>
        <v>0</v>
      </c>
      <c r="F94" s="24">
        <v>0</v>
      </c>
      <c r="G94" s="61">
        <f>-'ปรับปรุง (2)'!E40</f>
        <v>0</v>
      </c>
      <c r="H94" s="68">
        <f>E94+F94+G94</f>
        <v>0</v>
      </c>
    </row>
    <row r="95" spans="1:9" x14ac:dyDescent="0.5">
      <c r="C95" t="s">
        <v>90</v>
      </c>
      <c r="E95" s="42">
        <f>บันทึก!E93</f>
        <v>0</v>
      </c>
      <c r="F95" s="24"/>
      <c r="G95" s="61">
        <f>-'ปรับปรุง (2)'!E41</f>
        <v>0</v>
      </c>
      <c r="H95" s="68">
        <f t="shared" ref="H95:H104" si="4">E95+F95+G95</f>
        <v>0</v>
      </c>
    </row>
    <row r="96" spans="1:9" x14ac:dyDescent="0.5">
      <c r="C96" t="s">
        <v>91</v>
      </c>
      <c r="E96" s="42">
        <f>บันทึก!E94</f>
        <v>0</v>
      </c>
      <c r="F96" s="24"/>
      <c r="G96" s="61">
        <f>-'ปรับปรุง (2)'!E42</f>
        <v>0</v>
      </c>
      <c r="H96" s="68">
        <f t="shared" si="4"/>
        <v>0</v>
      </c>
    </row>
    <row r="97" spans="1:9" x14ac:dyDescent="0.5">
      <c r="C97" t="s">
        <v>92</v>
      </c>
      <c r="E97" s="42">
        <f>บันทึก!E95</f>
        <v>0</v>
      </c>
      <c r="F97" s="24"/>
      <c r="G97" s="61"/>
      <c r="H97" s="68">
        <f t="shared" si="4"/>
        <v>0</v>
      </c>
    </row>
    <row r="98" spans="1:9" x14ac:dyDescent="0.5">
      <c r="C98" t="s">
        <v>93</v>
      </c>
      <c r="E98" s="42">
        <f>บันทึก!E96</f>
        <v>0</v>
      </c>
      <c r="F98" s="24"/>
      <c r="G98" s="61"/>
      <c r="H98" s="68">
        <f t="shared" si="4"/>
        <v>0</v>
      </c>
    </row>
    <row r="99" spans="1:9" x14ac:dyDescent="0.5">
      <c r="C99" t="s">
        <v>94</v>
      </c>
      <c r="E99" s="42">
        <f>บันทึก!E97</f>
        <v>0</v>
      </c>
      <c r="F99" s="24"/>
      <c r="G99" s="61"/>
      <c r="H99" s="68">
        <f t="shared" si="4"/>
        <v>0</v>
      </c>
    </row>
    <row r="100" spans="1:9" x14ac:dyDescent="0.5">
      <c r="C100" t="s">
        <v>95</v>
      </c>
      <c r="E100" s="42">
        <f>บันทึก!E98</f>
        <v>0</v>
      </c>
      <c r="F100" s="24"/>
      <c r="G100" s="61">
        <f>-'ปรับปรุง (2)'!E47</f>
        <v>0</v>
      </c>
      <c r="H100" s="68">
        <f t="shared" si="4"/>
        <v>0</v>
      </c>
    </row>
    <row r="101" spans="1:9" x14ac:dyDescent="0.5">
      <c r="C101" t="s">
        <v>96</v>
      </c>
      <c r="E101" s="42">
        <f>บันทึก!E99</f>
        <v>0</v>
      </c>
      <c r="F101" s="24"/>
      <c r="G101" s="61">
        <f>-'ปรับปรุง (2)'!E46</f>
        <v>0</v>
      </c>
      <c r="H101" s="68">
        <f t="shared" si="4"/>
        <v>0</v>
      </c>
      <c r="I101" s="24">
        <f>SUM(H94:H101)</f>
        <v>0</v>
      </c>
    </row>
    <row r="102" spans="1:9" x14ac:dyDescent="0.5">
      <c r="C102" t="s">
        <v>97</v>
      </c>
      <c r="E102" s="42">
        <f>บันทึก!E100</f>
        <v>0</v>
      </c>
      <c r="F102" s="24"/>
      <c r="G102" s="61"/>
      <c r="H102" s="68">
        <f t="shared" si="4"/>
        <v>0</v>
      </c>
      <c r="I102" s="24">
        <f>H102</f>
        <v>0</v>
      </c>
    </row>
    <row r="103" spans="1:9" x14ac:dyDescent="0.5">
      <c r="C103" t="s">
        <v>98</v>
      </c>
      <c r="E103" s="42">
        <f>บันทึก!E101</f>
        <v>0</v>
      </c>
      <c r="F103" s="24"/>
      <c r="G103" s="61"/>
      <c r="H103" s="68">
        <f t="shared" si="4"/>
        <v>0</v>
      </c>
      <c r="I103" s="24">
        <f>H103</f>
        <v>0</v>
      </c>
    </row>
    <row r="104" spans="1:9" x14ac:dyDescent="0.5">
      <c r="C104" t="s">
        <v>99</v>
      </c>
      <c r="E104" s="42">
        <f>บันทึก!E102</f>
        <v>0</v>
      </c>
      <c r="F104" s="24"/>
      <c r="G104" s="61"/>
      <c r="H104" s="68">
        <f t="shared" si="4"/>
        <v>0</v>
      </c>
      <c r="I104" s="24">
        <f>H104</f>
        <v>0</v>
      </c>
    </row>
    <row r="105" spans="1:9" ht="22.5" thickBot="1" x14ac:dyDescent="0.55000000000000004">
      <c r="A105" s="5" t="s">
        <v>100</v>
      </c>
      <c r="E105" s="63">
        <f>SUM(E59:E104)</f>
        <v>0</v>
      </c>
      <c r="F105" s="63">
        <f>SUM(F59:F104)</f>
        <v>0</v>
      </c>
      <c r="G105" s="63">
        <f>SUM(G59:G104)</f>
        <v>0</v>
      </c>
      <c r="H105" s="63">
        <f>SUM(H59:H104)</f>
        <v>0</v>
      </c>
      <c r="I105" s="63">
        <f>SUM(I59:I104)</f>
        <v>0</v>
      </c>
    </row>
    <row r="106" spans="1:9" ht="22.5" thickTop="1" x14ac:dyDescent="0.5">
      <c r="A106" s="5" t="s">
        <v>101</v>
      </c>
      <c r="B106" s="7"/>
      <c r="C106" s="7"/>
      <c r="E106" s="45"/>
      <c r="F106" s="24"/>
      <c r="G106" s="61"/>
      <c r="H106" s="65" t="s">
        <v>51</v>
      </c>
    </row>
    <row r="107" spans="1:9" x14ac:dyDescent="0.5">
      <c r="A107" s="7"/>
      <c r="B107" s="7" t="s">
        <v>102</v>
      </c>
      <c r="C107" s="7"/>
      <c r="E107" s="42">
        <f>บันทึก!E105</f>
        <v>0</v>
      </c>
      <c r="F107" s="24"/>
      <c r="G107" s="61"/>
      <c r="H107" s="65">
        <f>E107+F107-G107</f>
        <v>0</v>
      </c>
      <c r="I107" s="24">
        <f>H107</f>
        <v>0</v>
      </c>
    </row>
    <row r="108" spans="1:9" x14ac:dyDescent="0.5">
      <c r="A108" s="7"/>
      <c r="B108" s="7" t="s">
        <v>103</v>
      </c>
      <c r="C108" s="7"/>
      <c r="E108" s="42">
        <f>บันทึก!E106</f>
        <v>-23039065.82</v>
      </c>
      <c r="F108" s="24"/>
      <c r="G108" s="61"/>
      <c r="H108" s="65">
        <f>E108+F108-G108</f>
        <v>-23039065.82</v>
      </c>
      <c r="I108" s="24">
        <f>H108</f>
        <v>-23039065.82</v>
      </c>
    </row>
    <row r="109" spans="1:9" x14ac:dyDescent="0.5">
      <c r="A109" s="7"/>
      <c r="B109" s="7" t="s">
        <v>104</v>
      </c>
      <c r="C109" s="7"/>
      <c r="E109" s="42">
        <f>บันทึก!E107</f>
        <v>0</v>
      </c>
      <c r="F109" s="24"/>
      <c r="G109" s="61">
        <f>I20</f>
        <v>0</v>
      </c>
      <c r="H109" s="65">
        <f>E109+F109-G109</f>
        <v>0</v>
      </c>
      <c r="I109" s="24">
        <f>H109</f>
        <v>0</v>
      </c>
    </row>
    <row r="110" spans="1:9" x14ac:dyDescent="0.5">
      <c r="A110" s="7"/>
      <c r="B110" s="7" t="s">
        <v>105</v>
      </c>
      <c r="C110" s="7"/>
      <c r="E110" s="42">
        <f>บันทึก!E108</f>
        <v>0</v>
      </c>
      <c r="F110" s="24"/>
      <c r="G110" s="61"/>
      <c r="H110" s="65">
        <f>E110+F110-G110</f>
        <v>0</v>
      </c>
      <c r="I110" s="46"/>
    </row>
    <row r="111" spans="1:9" x14ac:dyDescent="0.5">
      <c r="A111" s="7"/>
      <c r="B111" s="7" t="s">
        <v>50</v>
      </c>
      <c r="C111" s="7"/>
      <c r="E111" s="42">
        <f>บันทึก!E115</f>
        <v>0</v>
      </c>
      <c r="F111" s="24">
        <f>G51</f>
        <v>0</v>
      </c>
      <c r="G111" s="61"/>
      <c r="H111" s="65">
        <f>E111+F111-G111</f>
        <v>0</v>
      </c>
      <c r="I111" s="61">
        <f>SUM(I107:I110)</f>
        <v>-23039065.82</v>
      </c>
    </row>
    <row r="112" spans="1:9" ht="22.5" thickBot="1" x14ac:dyDescent="0.55000000000000004">
      <c r="E112" s="63">
        <f>SUM(E107:E111)</f>
        <v>-23039065.82</v>
      </c>
      <c r="F112" s="69">
        <f>SUM(F107:F111)</f>
        <v>0</v>
      </c>
      <c r="G112" s="70">
        <f>SUM(G107:G111)</f>
        <v>0</v>
      </c>
      <c r="H112" s="63">
        <f>SUM(H107:H111)</f>
        <v>-23039065.82</v>
      </c>
      <c r="I112" s="63">
        <f>SUM(I107:I111)</f>
        <v>-46078131.640000001</v>
      </c>
    </row>
    <row r="113" spans="5:8" ht="22.5" thickTop="1" x14ac:dyDescent="0.5">
      <c r="E113" s="24">
        <f>E105-E111</f>
        <v>0</v>
      </c>
      <c r="F113" s="24">
        <f>F53+F105</f>
        <v>0</v>
      </c>
      <c r="G113" s="24">
        <f>G53+G105</f>
        <v>0</v>
      </c>
      <c r="H113" s="24">
        <f>H105-H111</f>
        <v>0</v>
      </c>
    </row>
    <row r="114" spans="5:8" x14ac:dyDescent="0.5">
      <c r="E114" s="48"/>
      <c r="F114" s="24"/>
      <c r="G114" s="24"/>
      <c r="H114" s="24"/>
    </row>
    <row r="115" spans="5:8" x14ac:dyDescent="0.5">
      <c r="E115" s="71"/>
      <c r="F115" s="72"/>
      <c r="G115" s="72"/>
      <c r="H115" s="72"/>
    </row>
    <row r="116" spans="5:8" x14ac:dyDescent="0.5">
      <c r="E116" s="71"/>
      <c r="F116" s="72" t="s">
        <v>51</v>
      </c>
      <c r="G116" s="72"/>
      <c r="H116" s="72"/>
    </row>
    <row r="117" spans="5:8" x14ac:dyDescent="0.5">
      <c r="E117" s="71"/>
      <c r="F117" s="72"/>
      <c r="G117" s="72"/>
      <c r="H117" s="72"/>
    </row>
    <row r="118" spans="5:8" x14ac:dyDescent="0.5">
      <c r="E118" s="71"/>
      <c r="F118" s="72"/>
      <c r="G118" s="72"/>
      <c r="H118" s="72"/>
    </row>
    <row r="119" spans="5:8" x14ac:dyDescent="0.5">
      <c r="E119" s="71"/>
      <c r="F119" s="72"/>
      <c r="G119" s="72"/>
      <c r="H119" s="72"/>
    </row>
    <row r="120" spans="5:8" x14ac:dyDescent="0.5">
      <c r="E120" s="71"/>
      <c r="F120" s="72"/>
      <c r="G120" s="72"/>
      <c r="H120" s="72"/>
    </row>
    <row r="121" spans="5:8" x14ac:dyDescent="0.5">
      <c r="E121" s="71"/>
      <c r="F121" s="72"/>
      <c r="G121" s="72"/>
      <c r="H121" s="72"/>
    </row>
    <row r="122" spans="5:8" x14ac:dyDescent="0.5">
      <c r="E122" s="71"/>
      <c r="F122" s="72"/>
      <c r="G122" s="72"/>
      <c r="H122" s="72"/>
    </row>
    <row r="123" spans="5:8" x14ac:dyDescent="0.5">
      <c r="E123" s="71"/>
      <c r="F123" s="72"/>
      <c r="G123" s="72"/>
      <c r="H123" s="72"/>
    </row>
    <row r="124" spans="5:8" x14ac:dyDescent="0.5">
      <c r="E124" s="71"/>
      <c r="F124" s="72"/>
      <c r="G124" s="72"/>
      <c r="H124" s="72"/>
    </row>
    <row r="125" spans="5:8" x14ac:dyDescent="0.5">
      <c r="E125" s="71"/>
      <c r="F125" s="72"/>
      <c r="G125" s="72"/>
      <c r="H125" s="72"/>
    </row>
    <row r="126" spans="5:8" x14ac:dyDescent="0.5">
      <c r="E126" s="71"/>
      <c r="F126" s="72"/>
      <c r="G126" s="72"/>
      <c r="H126" s="72"/>
    </row>
    <row r="127" spans="5:8" x14ac:dyDescent="0.5">
      <c r="E127" s="71"/>
      <c r="F127" s="72"/>
      <c r="G127" s="72"/>
      <c r="H127" s="72"/>
    </row>
    <row r="128" spans="5:8" x14ac:dyDescent="0.5">
      <c r="E128" s="71"/>
      <c r="F128" s="72"/>
      <c r="G128" s="72"/>
      <c r="H128" s="72"/>
    </row>
    <row r="129" spans="5:8" x14ac:dyDescent="0.5">
      <c r="E129" s="71"/>
      <c r="F129" s="72"/>
      <c r="G129" s="72"/>
      <c r="H129" s="72"/>
    </row>
    <row r="130" spans="5:8" x14ac:dyDescent="0.5">
      <c r="E130" s="71"/>
      <c r="F130" s="72"/>
      <c r="G130" s="72"/>
      <c r="H130" s="72"/>
    </row>
    <row r="131" spans="5:8" x14ac:dyDescent="0.5">
      <c r="E131" s="71"/>
      <c r="F131" s="72"/>
      <c r="G131" s="72"/>
      <c r="H131" s="72"/>
    </row>
    <row r="132" spans="5:8" x14ac:dyDescent="0.5">
      <c r="E132" s="71"/>
      <c r="F132" s="72"/>
      <c r="G132" s="72"/>
      <c r="H132" s="72"/>
    </row>
    <row r="133" spans="5:8" x14ac:dyDescent="0.5">
      <c r="E133" s="71"/>
      <c r="F133" s="72"/>
      <c r="G133" s="72"/>
      <c r="H133" s="72"/>
    </row>
    <row r="134" spans="5:8" x14ac:dyDescent="0.5">
      <c r="E134" s="71"/>
      <c r="F134" s="72"/>
      <c r="G134" s="72"/>
      <c r="H134" s="72"/>
    </row>
    <row r="135" spans="5:8" x14ac:dyDescent="0.5">
      <c r="E135" s="71"/>
      <c r="F135" s="72"/>
      <c r="G135" s="72"/>
      <c r="H135" s="72"/>
    </row>
    <row r="136" spans="5:8" x14ac:dyDescent="0.5">
      <c r="E136" s="71"/>
      <c r="F136" s="72"/>
      <c r="G136" s="72"/>
      <c r="H136" s="72"/>
    </row>
    <row r="137" spans="5:8" x14ac:dyDescent="0.5">
      <c r="E137" s="71"/>
      <c r="F137" s="72"/>
      <c r="G137" s="72"/>
      <c r="H137" s="72"/>
    </row>
    <row r="138" spans="5:8" x14ac:dyDescent="0.5">
      <c r="E138" s="71"/>
      <c r="F138" s="72"/>
      <c r="G138" s="72"/>
      <c r="H138" s="72"/>
    </row>
    <row r="139" spans="5:8" x14ac:dyDescent="0.5">
      <c r="E139" s="71"/>
      <c r="F139" s="72"/>
      <c r="G139" s="72"/>
      <c r="H139" s="72"/>
    </row>
    <row r="140" spans="5:8" x14ac:dyDescent="0.5">
      <c r="E140" s="71"/>
      <c r="F140" s="72"/>
      <c r="G140" s="72"/>
      <c r="H140" s="72"/>
    </row>
    <row r="141" spans="5:8" x14ac:dyDescent="0.5">
      <c r="E141" s="71"/>
      <c r="F141" s="72"/>
      <c r="G141" s="72"/>
      <c r="H141" s="72"/>
    </row>
    <row r="142" spans="5:8" x14ac:dyDescent="0.5">
      <c r="E142" s="71"/>
      <c r="F142" s="72"/>
      <c r="G142" s="72"/>
      <c r="H142" s="72"/>
    </row>
    <row r="143" spans="5:8" x14ac:dyDescent="0.5">
      <c r="E143" s="71"/>
      <c r="F143" s="72"/>
      <c r="G143" s="72"/>
      <c r="H143" s="72"/>
    </row>
    <row r="144" spans="5:8" x14ac:dyDescent="0.5">
      <c r="E144" s="71"/>
      <c r="F144" s="72"/>
      <c r="G144" s="72"/>
      <c r="H144" s="72"/>
    </row>
    <row r="145" spans="5:8" x14ac:dyDescent="0.5">
      <c r="E145" s="71"/>
      <c r="F145" s="72"/>
      <c r="G145" s="72"/>
      <c r="H145" s="72"/>
    </row>
    <row r="146" spans="5:8" x14ac:dyDescent="0.5">
      <c r="E146" s="71"/>
      <c r="F146" s="72"/>
      <c r="G146" s="72"/>
      <c r="H146" s="72"/>
    </row>
    <row r="147" spans="5:8" x14ac:dyDescent="0.5">
      <c r="E147" s="71"/>
      <c r="F147" s="72"/>
      <c r="G147" s="72"/>
      <c r="H147" s="72"/>
    </row>
    <row r="148" spans="5:8" x14ac:dyDescent="0.5">
      <c r="E148" s="71"/>
      <c r="F148" s="72"/>
      <c r="G148" s="72"/>
      <c r="H148" s="72"/>
    </row>
    <row r="149" spans="5:8" x14ac:dyDescent="0.5">
      <c r="E149" s="71"/>
      <c r="F149" s="72"/>
      <c r="G149" s="72"/>
      <c r="H149" s="72"/>
    </row>
    <row r="150" spans="5:8" x14ac:dyDescent="0.5">
      <c r="E150" s="71"/>
      <c r="F150" s="72"/>
      <c r="G150" s="72"/>
      <c r="H150" s="72"/>
    </row>
    <row r="151" spans="5:8" x14ac:dyDescent="0.5">
      <c r="E151" s="71"/>
      <c r="F151" s="72"/>
      <c r="G151" s="72"/>
      <c r="H151" s="72"/>
    </row>
    <row r="152" spans="5:8" x14ac:dyDescent="0.5">
      <c r="E152" s="71"/>
      <c r="F152" s="72"/>
      <c r="G152" s="72"/>
      <c r="H152" s="72"/>
    </row>
    <row r="153" spans="5:8" x14ac:dyDescent="0.5">
      <c r="E153" s="71"/>
      <c r="F153" s="72"/>
      <c r="G153" s="72"/>
      <c r="H153" s="72"/>
    </row>
    <row r="154" spans="5:8" x14ac:dyDescent="0.5">
      <c r="E154" s="71"/>
      <c r="F154" s="72"/>
      <c r="G154" s="72"/>
      <c r="H154" s="72"/>
    </row>
    <row r="155" spans="5:8" x14ac:dyDescent="0.5">
      <c r="E155" s="71"/>
      <c r="F155" s="72"/>
      <c r="G155" s="72"/>
      <c r="H155" s="72"/>
    </row>
    <row r="156" spans="5:8" x14ac:dyDescent="0.5">
      <c r="E156" s="71"/>
      <c r="F156" s="72"/>
      <c r="G156" s="72"/>
      <c r="H156" s="72"/>
    </row>
    <row r="157" spans="5:8" x14ac:dyDescent="0.5">
      <c r="E157" s="71"/>
      <c r="F157" s="72"/>
      <c r="G157" s="72"/>
      <c r="H157" s="72"/>
    </row>
    <row r="158" spans="5:8" x14ac:dyDescent="0.5">
      <c r="E158" s="71"/>
      <c r="F158" s="72"/>
      <c r="G158" s="72"/>
      <c r="H158" s="72"/>
    </row>
    <row r="159" spans="5:8" x14ac:dyDescent="0.5">
      <c r="E159" s="71"/>
      <c r="F159" s="72"/>
      <c r="G159" s="72"/>
      <c r="H159" s="72"/>
    </row>
    <row r="160" spans="5:8" x14ac:dyDescent="0.5">
      <c r="E160" s="71"/>
      <c r="F160" s="72"/>
      <c r="G160" s="72"/>
      <c r="H160" s="72"/>
    </row>
    <row r="161" spans="5:8" x14ac:dyDescent="0.5">
      <c r="E161" s="71"/>
      <c r="F161" s="72"/>
      <c r="G161" s="72"/>
      <c r="H161" s="72"/>
    </row>
    <row r="162" spans="5:8" x14ac:dyDescent="0.5">
      <c r="E162" s="71"/>
      <c r="F162" s="72"/>
      <c r="G162" s="72"/>
      <c r="H162" s="72"/>
    </row>
    <row r="163" spans="5:8" x14ac:dyDescent="0.5">
      <c r="E163" s="71"/>
      <c r="F163" s="72"/>
      <c r="G163" s="72"/>
      <c r="H163" s="72"/>
    </row>
    <row r="164" spans="5:8" x14ac:dyDescent="0.5">
      <c r="E164" s="71"/>
      <c r="F164" s="72"/>
      <c r="G164" s="72"/>
      <c r="H164" s="72"/>
    </row>
    <row r="165" spans="5:8" x14ac:dyDescent="0.5">
      <c r="E165" s="71"/>
      <c r="F165" s="72"/>
      <c r="G165" s="72"/>
      <c r="H165" s="72"/>
    </row>
    <row r="166" spans="5:8" x14ac:dyDescent="0.5">
      <c r="E166" s="71"/>
      <c r="F166" s="72"/>
      <c r="G166" s="72"/>
      <c r="H166" s="72"/>
    </row>
    <row r="167" spans="5:8" x14ac:dyDescent="0.5">
      <c r="E167" s="71"/>
      <c r="F167" s="72"/>
      <c r="G167" s="72"/>
      <c r="H167" s="72"/>
    </row>
    <row r="168" spans="5:8" x14ac:dyDescent="0.5">
      <c r="E168" s="71"/>
      <c r="F168" s="72"/>
      <c r="G168" s="72"/>
      <c r="H168" s="72"/>
    </row>
    <row r="169" spans="5:8" x14ac:dyDescent="0.5">
      <c r="E169" s="71"/>
      <c r="F169" s="72"/>
      <c r="G169" s="72"/>
      <c r="H169" s="72"/>
    </row>
    <row r="170" spans="5:8" x14ac:dyDescent="0.5">
      <c r="E170" s="71"/>
      <c r="F170" s="72"/>
      <c r="G170" s="72"/>
      <c r="H170" s="72"/>
    </row>
    <row r="171" spans="5:8" x14ac:dyDescent="0.5">
      <c r="E171" s="71"/>
      <c r="F171" s="72"/>
      <c r="G171" s="72"/>
      <c r="H171" s="72"/>
    </row>
    <row r="172" spans="5:8" x14ac:dyDescent="0.5">
      <c r="E172" s="71"/>
      <c r="F172" s="72"/>
      <c r="G172" s="72"/>
      <c r="H172" s="72"/>
    </row>
    <row r="173" spans="5:8" x14ac:dyDescent="0.5">
      <c r="E173" s="71"/>
      <c r="F173" s="72"/>
      <c r="G173" s="72"/>
      <c r="H173" s="72"/>
    </row>
    <row r="174" spans="5:8" x14ac:dyDescent="0.5">
      <c r="E174" s="71"/>
      <c r="F174" s="72"/>
      <c r="G174" s="72"/>
      <c r="H174" s="72"/>
    </row>
    <row r="175" spans="5:8" x14ac:dyDescent="0.5">
      <c r="E175" s="71"/>
      <c r="F175" s="72"/>
      <c r="G175" s="72"/>
      <c r="H175" s="72"/>
    </row>
    <row r="176" spans="5:8" x14ac:dyDescent="0.5">
      <c r="E176" s="71"/>
      <c r="F176" s="72"/>
      <c r="G176" s="72"/>
      <c r="H176" s="72"/>
    </row>
    <row r="177" spans="5:8" x14ac:dyDescent="0.5">
      <c r="E177" s="71"/>
      <c r="F177" s="72"/>
      <c r="G177" s="72"/>
      <c r="H177" s="72"/>
    </row>
    <row r="178" spans="5:8" x14ac:dyDescent="0.5">
      <c r="E178" s="71"/>
      <c r="F178" s="72"/>
      <c r="G178" s="72"/>
      <c r="H178" s="72"/>
    </row>
    <row r="179" spans="5:8" x14ac:dyDescent="0.5">
      <c r="E179" s="71"/>
      <c r="F179" s="72"/>
      <c r="G179" s="72"/>
      <c r="H179" s="72"/>
    </row>
    <row r="180" spans="5:8" x14ac:dyDescent="0.5">
      <c r="E180" s="71"/>
      <c r="F180" s="72"/>
      <c r="G180" s="72"/>
      <c r="H180" s="72"/>
    </row>
    <row r="181" spans="5:8" x14ac:dyDescent="0.5">
      <c r="E181" s="71"/>
      <c r="F181" s="72"/>
      <c r="G181" s="72"/>
      <c r="H181" s="72"/>
    </row>
    <row r="182" spans="5:8" x14ac:dyDescent="0.5">
      <c r="E182" s="71"/>
      <c r="F182" s="72"/>
      <c r="G182" s="72"/>
      <c r="H182" s="72"/>
    </row>
    <row r="183" spans="5:8" x14ac:dyDescent="0.5">
      <c r="E183" s="71"/>
      <c r="F183" s="72"/>
      <c r="G183" s="72"/>
      <c r="H183" s="72"/>
    </row>
    <row r="184" spans="5:8" x14ac:dyDescent="0.5">
      <c r="E184" s="71"/>
      <c r="F184" s="72"/>
      <c r="G184" s="72"/>
      <c r="H184" s="72"/>
    </row>
    <row r="185" spans="5:8" x14ac:dyDescent="0.5">
      <c r="E185" s="71"/>
      <c r="F185" s="72"/>
      <c r="G185" s="72"/>
      <c r="H185" s="72"/>
    </row>
    <row r="186" spans="5:8" x14ac:dyDescent="0.5">
      <c r="E186" s="71"/>
      <c r="F186" s="72"/>
      <c r="G186" s="72"/>
      <c r="H186" s="72"/>
    </row>
    <row r="187" spans="5:8" x14ac:dyDescent="0.5">
      <c r="E187" s="71"/>
      <c r="F187" s="72"/>
      <c r="G187" s="72"/>
      <c r="H187" s="72"/>
    </row>
    <row r="188" spans="5:8" x14ac:dyDescent="0.5">
      <c r="E188" s="71"/>
      <c r="F188" s="72"/>
      <c r="G188" s="72"/>
      <c r="H188" s="72"/>
    </row>
    <row r="189" spans="5:8" x14ac:dyDescent="0.5">
      <c r="E189" s="71"/>
      <c r="F189" s="72"/>
      <c r="G189" s="72"/>
      <c r="H189" s="72"/>
    </row>
    <row r="190" spans="5:8" x14ac:dyDescent="0.5">
      <c r="E190" s="71"/>
      <c r="F190" s="72"/>
      <c r="G190" s="72"/>
      <c r="H190" s="72"/>
    </row>
    <row r="191" spans="5:8" x14ac:dyDescent="0.5">
      <c r="E191" s="71"/>
      <c r="F191" s="72"/>
      <c r="G191" s="72"/>
      <c r="H191" s="72"/>
    </row>
    <row r="192" spans="5:8" x14ac:dyDescent="0.5">
      <c r="E192" s="71"/>
      <c r="F192" s="72"/>
      <c r="G192" s="72"/>
      <c r="H192" s="72"/>
    </row>
    <row r="193" spans="5:8" x14ac:dyDescent="0.5">
      <c r="E193" s="71"/>
      <c r="F193" s="72"/>
      <c r="G193" s="72"/>
      <c r="H193" s="72"/>
    </row>
    <row r="194" spans="5:8" x14ac:dyDescent="0.5">
      <c r="E194" s="71"/>
      <c r="F194" s="72"/>
      <c r="G194" s="72"/>
      <c r="H194" s="72"/>
    </row>
    <row r="195" spans="5:8" x14ac:dyDescent="0.5">
      <c r="E195" s="71"/>
      <c r="F195" s="72"/>
      <c r="G195" s="72"/>
      <c r="H195" s="72"/>
    </row>
    <row r="196" spans="5:8" x14ac:dyDescent="0.5">
      <c r="E196" s="71"/>
      <c r="F196" s="72"/>
      <c r="G196" s="72"/>
      <c r="H196" s="72"/>
    </row>
    <row r="197" spans="5:8" x14ac:dyDescent="0.5">
      <c r="E197" s="71"/>
      <c r="F197" s="72"/>
      <c r="G197" s="72"/>
      <c r="H197" s="72"/>
    </row>
    <row r="198" spans="5:8" x14ac:dyDescent="0.5">
      <c r="E198" s="71"/>
      <c r="F198" s="72"/>
      <c r="G198" s="72"/>
      <c r="H198" s="72"/>
    </row>
    <row r="199" spans="5:8" x14ac:dyDescent="0.5">
      <c r="E199" s="71"/>
      <c r="F199" s="72"/>
      <c r="G199" s="72"/>
      <c r="H199" s="72"/>
    </row>
    <row r="200" spans="5:8" x14ac:dyDescent="0.5">
      <c r="E200" s="71"/>
      <c r="F200" s="72"/>
      <c r="G200" s="72"/>
      <c r="H200" s="72"/>
    </row>
    <row r="201" spans="5:8" x14ac:dyDescent="0.5">
      <c r="E201" s="71"/>
      <c r="F201" s="72"/>
      <c r="G201" s="72"/>
      <c r="H201" s="72"/>
    </row>
    <row r="202" spans="5:8" x14ac:dyDescent="0.5">
      <c r="E202" s="71"/>
      <c r="F202" s="72"/>
      <c r="G202" s="72"/>
      <c r="H202" s="72"/>
    </row>
    <row r="203" spans="5:8" x14ac:dyDescent="0.5">
      <c r="E203" s="71"/>
      <c r="F203" s="72"/>
      <c r="G203" s="72"/>
      <c r="H203" s="72"/>
    </row>
    <row r="204" spans="5:8" x14ac:dyDescent="0.5">
      <c r="E204" s="71"/>
      <c r="F204" s="72"/>
      <c r="G204" s="72"/>
      <c r="H204" s="72"/>
    </row>
    <row r="205" spans="5:8" x14ac:dyDescent="0.5">
      <c r="E205" s="71"/>
      <c r="F205" s="72"/>
      <c r="G205" s="72"/>
      <c r="H205" s="72"/>
    </row>
    <row r="206" spans="5:8" x14ac:dyDescent="0.5">
      <c r="E206" s="71"/>
      <c r="F206" s="72"/>
      <c r="G206" s="72"/>
      <c r="H206" s="72"/>
    </row>
    <row r="207" spans="5:8" x14ac:dyDescent="0.5">
      <c r="E207" s="71"/>
      <c r="F207" s="72"/>
      <c r="G207" s="72"/>
      <c r="H207" s="72"/>
    </row>
    <row r="208" spans="5:8" x14ac:dyDescent="0.5">
      <c r="E208" s="71"/>
      <c r="F208" s="72"/>
      <c r="G208" s="72"/>
      <c r="H208" s="72"/>
    </row>
    <row r="209" spans="5:8" x14ac:dyDescent="0.5">
      <c r="E209" s="71"/>
      <c r="F209" s="72"/>
      <c r="G209" s="72"/>
      <c r="H209" s="72"/>
    </row>
    <row r="210" spans="5:8" x14ac:dyDescent="0.5">
      <c r="E210" s="71"/>
      <c r="F210" s="72"/>
      <c r="G210" s="72"/>
      <c r="H210" s="72"/>
    </row>
    <row r="211" spans="5:8" x14ac:dyDescent="0.5">
      <c r="E211" s="71"/>
      <c r="F211" s="72"/>
      <c r="G211" s="72"/>
      <c r="H211" s="72"/>
    </row>
    <row r="212" spans="5:8" x14ac:dyDescent="0.5">
      <c r="E212" s="71"/>
      <c r="F212" s="72"/>
      <c r="G212" s="72"/>
      <c r="H212" s="72"/>
    </row>
    <row r="213" spans="5:8" x14ac:dyDescent="0.5">
      <c r="E213" s="71"/>
      <c r="F213" s="72"/>
      <c r="G213" s="72"/>
      <c r="H213" s="72"/>
    </row>
    <row r="214" spans="5:8" x14ac:dyDescent="0.5">
      <c r="E214" s="71"/>
      <c r="F214" s="72"/>
      <c r="G214" s="72"/>
      <c r="H214" s="72"/>
    </row>
    <row r="215" spans="5:8" x14ac:dyDescent="0.5">
      <c r="E215" s="71"/>
      <c r="F215" s="72"/>
      <c r="G215" s="72"/>
      <c r="H215" s="72"/>
    </row>
    <row r="216" spans="5:8" x14ac:dyDescent="0.5">
      <c r="E216" s="71"/>
      <c r="F216" s="72"/>
      <c r="G216" s="72"/>
      <c r="H216" s="72"/>
    </row>
    <row r="217" spans="5:8" x14ac:dyDescent="0.5">
      <c r="E217" s="71"/>
      <c r="F217" s="72"/>
      <c r="G217" s="72"/>
      <c r="H217" s="72"/>
    </row>
    <row r="218" spans="5:8" x14ac:dyDescent="0.5">
      <c r="E218" s="71"/>
      <c r="F218" s="72"/>
      <c r="G218" s="72"/>
      <c r="H218" s="72"/>
    </row>
    <row r="219" spans="5:8" x14ac:dyDescent="0.5">
      <c r="E219" s="71"/>
      <c r="F219" s="72"/>
      <c r="G219" s="72"/>
      <c r="H219" s="72"/>
    </row>
    <row r="220" spans="5:8" x14ac:dyDescent="0.5">
      <c r="E220" s="71"/>
      <c r="F220" s="72"/>
      <c r="G220" s="72"/>
      <c r="H220" s="72"/>
    </row>
    <row r="221" spans="5:8" x14ac:dyDescent="0.5">
      <c r="E221" s="71"/>
      <c r="F221" s="72"/>
      <c r="G221" s="72"/>
      <c r="H221" s="72"/>
    </row>
    <row r="222" spans="5:8" x14ac:dyDescent="0.5">
      <c r="E222" s="71"/>
      <c r="F222" s="72"/>
      <c r="G222" s="72"/>
      <c r="H222" s="72"/>
    </row>
    <row r="223" spans="5:8" x14ac:dyDescent="0.5">
      <c r="E223" s="71"/>
      <c r="F223" s="72"/>
      <c r="G223" s="72"/>
      <c r="H223" s="72"/>
    </row>
    <row r="224" spans="5:8" x14ac:dyDescent="0.5">
      <c r="E224" s="71"/>
      <c r="F224" s="72"/>
      <c r="G224" s="72"/>
      <c r="H224" s="72"/>
    </row>
    <row r="225" spans="5:8" x14ac:dyDescent="0.5">
      <c r="E225" s="71"/>
      <c r="F225" s="72"/>
      <c r="G225" s="72"/>
      <c r="H225" s="72"/>
    </row>
    <row r="226" spans="5:8" x14ac:dyDescent="0.5">
      <c r="E226" s="71"/>
      <c r="F226" s="72"/>
      <c r="G226" s="72"/>
      <c r="H226" s="72"/>
    </row>
    <row r="227" spans="5:8" x14ac:dyDescent="0.5">
      <c r="E227" s="71"/>
      <c r="F227" s="72"/>
      <c r="G227" s="72"/>
      <c r="H227" s="72"/>
    </row>
    <row r="228" spans="5:8" x14ac:dyDescent="0.5">
      <c r="E228" s="71"/>
      <c r="F228" s="72"/>
      <c r="G228" s="72"/>
      <c r="H228" s="72"/>
    </row>
    <row r="229" spans="5:8" x14ac:dyDescent="0.5">
      <c r="E229" s="71"/>
      <c r="F229" s="72"/>
      <c r="G229" s="72"/>
      <c r="H229" s="72"/>
    </row>
    <row r="230" spans="5:8" x14ac:dyDescent="0.5">
      <c r="E230" s="71"/>
      <c r="F230" s="72"/>
      <c r="G230" s="72"/>
      <c r="H230" s="72"/>
    </row>
    <row r="231" spans="5:8" x14ac:dyDescent="0.5">
      <c r="E231" s="71"/>
      <c r="F231" s="72"/>
      <c r="G231" s="72"/>
      <c r="H231" s="72"/>
    </row>
    <row r="232" spans="5:8" x14ac:dyDescent="0.5">
      <c r="E232" s="71"/>
      <c r="F232" s="72"/>
      <c r="G232" s="72"/>
      <c r="H232" s="72"/>
    </row>
    <row r="233" spans="5:8" x14ac:dyDescent="0.5">
      <c r="E233" s="71"/>
      <c r="F233" s="72"/>
      <c r="G233" s="72"/>
      <c r="H233" s="72"/>
    </row>
    <row r="234" spans="5:8" x14ac:dyDescent="0.5">
      <c r="E234" s="71"/>
      <c r="F234" s="72"/>
      <c r="G234" s="72"/>
      <c r="H234" s="72"/>
    </row>
    <row r="235" spans="5:8" x14ac:dyDescent="0.5">
      <c r="E235" s="71"/>
      <c r="F235" s="72"/>
      <c r="G235" s="72"/>
      <c r="H235" s="72"/>
    </row>
    <row r="236" spans="5:8" x14ac:dyDescent="0.5">
      <c r="E236" s="71"/>
      <c r="F236" s="72"/>
      <c r="G236" s="72"/>
      <c r="H236" s="72"/>
    </row>
    <row r="237" spans="5:8" x14ac:dyDescent="0.5">
      <c r="E237" s="71"/>
      <c r="F237" s="72"/>
      <c r="G237" s="72"/>
      <c r="H237" s="72"/>
    </row>
    <row r="238" spans="5:8" x14ac:dyDescent="0.5">
      <c r="E238" s="71"/>
      <c r="F238" s="72"/>
      <c r="G238" s="72"/>
      <c r="H238" s="72"/>
    </row>
    <row r="239" spans="5:8" x14ac:dyDescent="0.5">
      <c r="E239" s="71"/>
      <c r="F239" s="72"/>
      <c r="G239" s="72"/>
      <c r="H239" s="72"/>
    </row>
    <row r="240" spans="5:8" x14ac:dyDescent="0.5">
      <c r="E240" s="71"/>
      <c r="F240" s="72"/>
      <c r="G240" s="72"/>
      <c r="H240" s="72"/>
    </row>
    <row r="241" spans="5:8" x14ac:dyDescent="0.5">
      <c r="E241" s="71"/>
      <c r="F241" s="72"/>
      <c r="G241" s="72"/>
      <c r="H241" s="72"/>
    </row>
    <row r="242" spans="5:8" x14ac:dyDescent="0.5">
      <c r="E242" s="71"/>
      <c r="F242" s="72"/>
      <c r="G242" s="72"/>
      <c r="H242" s="72"/>
    </row>
    <row r="243" spans="5:8" x14ac:dyDescent="0.5">
      <c r="E243" s="71"/>
      <c r="F243" s="72"/>
      <c r="G243" s="72"/>
      <c r="H243" s="72"/>
    </row>
    <row r="244" spans="5:8" x14ac:dyDescent="0.5">
      <c r="E244" s="71"/>
      <c r="F244" s="72"/>
      <c r="G244" s="72"/>
      <c r="H244" s="72"/>
    </row>
    <row r="245" spans="5:8" x14ac:dyDescent="0.5">
      <c r="E245" s="71"/>
      <c r="F245" s="72"/>
      <c r="G245" s="72"/>
      <c r="H245" s="72"/>
    </row>
    <row r="246" spans="5:8" x14ac:dyDescent="0.5">
      <c r="E246" s="71"/>
      <c r="F246" s="72"/>
      <c r="G246" s="72"/>
      <c r="H246" s="72"/>
    </row>
    <row r="247" spans="5:8" x14ac:dyDescent="0.5">
      <c r="E247" s="71"/>
      <c r="F247" s="72"/>
      <c r="G247" s="72"/>
      <c r="H247" s="72"/>
    </row>
    <row r="248" spans="5:8" x14ac:dyDescent="0.5">
      <c r="E248" s="71"/>
      <c r="F248" s="72"/>
      <c r="G248" s="72"/>
      <c r="H248" s="72"/>
    </row>
    <row r="249" spans="5:8" x14ac:dyDescent="0.5">
      <c r="E249" s="71"/>
      <c r="F249" s="72"/>
      <c r="G249" s="72"/>
      <c r="H249" s="72"/>
    </row>
    <row r="250" spans="5:8" x14ac:dyDescent="0.5">
      <c r="E250" s="71"/>
      <c r="F250" s="72"/>
      <c r="G250" s="72"/>
      <c r="H250" s="72"/>
    </row>
    <row r="251" spans="5:8" x14ac:dyDescent="0.5">
      <c r="E251" s="71"/>
      <c r="F251" s="72"/>
      <c r="G251" s="72"/>
      <c r="H251" s="72"/>
    </row>
    <row r="252" spans="5:8" x14ac:dyDescent="0.5">
      <c r="E252" s="71"/>
      <c r="F252" s="72"/>
      <c r="G252" s="72"/>
      <c r="H252" s="72"/>
    </row>
    <row r="253" spans="5:8" x14ac:dyDescent="0.5">
      <c r="E253" s="71"/>
      <c r="F253" s="72"/>
      <c r="G253" s="72"/>
      <c r="H253" s="72"/>
    </row>
    <row r="254" spans="5:8" x14ac:dyDescent="0.5">
      <c r="E254" s="71"/>
      <c r="F254" s="72"/>
      <c r="G254" s="72"/>
      <c r="H254" s="72"/>
    </row>
    <row r="255" spans="5:8" x14ac:dyDescent="0.5">
      <c r="E255" s="71"/>
      <c r="F255" s="72"/>
      <c r="G255" s="72"/>
      <c r="H255" s="72"/>
    </row>
    <row r="256" spans="5:8" x14ac:dyDescent="0.5">
      <c r="E256" s="71"/>
      <c r="F256" s="72"/>
      <c r="G256" s="72"/>
      <c r="H256" s="72"/>
    </row>
    <row r="257" spans="5:8" x14ac:dyDescent="0.5">
      <c r="E257" s="71"/>
      <c r="F257" s="72"/>
      <c r="G257" s="72"/>
      <c r="H257" s="72"/>
    </row>
    <row r="258" spans="5:8" x14ac:dyDescent="0.5">
      <c r="E258" s="71"/>
      <c r="F258" s="72"/>
      <c r="G258" s="72"/>
      <c r="H258" s="72"/>
    </row>
    <row r="259" spans="5:8" x14ac:dyDescent="0.5">
      <c r="E259" s="71"/>
      <c r="F259" s="72"/>
      <c r="G259" s="72"/>
      <c r="H259" s="72"/>
    </row>
    <row r="260" spans="5:8" x14ac:dyDescent="0.5">
      <c r="E260" s="71"/>
      <c r="F260" s="72"/>
      <c r="G260" s="72"/>
      <c r="H260" s="72"/>
    </row>
    <row r="261" spans="5:8" x14ac:dyDescent="0.5">
      <c r="E261" s="71"/>
      <c r="F261" s="72"/>
      <c r="G261" s="72"/>
      <c r="H261" s="72"/>
    </row>
    <row r="262" spans="5:8" x14ac:dyDescent="0.5">
      <c r="E262" s="71"/>
      <c r="F262" s="72"/>
      <c r="G262" s="72"/>
      <c r="H262" s="72"/>
    </row>
    <row r="263" spans="5:8" x14ac:dyDescent="0.5">
      <c r="E263" s="71"/>
      <c r="F263" s="72"/>
      <c r="G263" s="72"/>
      <c r="H263" s="72"/>
    </row>
    <row r="264" spans="5:8" x14ac:dyDescent="0.5">
      <c r="E264" s="71"/>
      <c r="F264" s="72"/>
      <c r="G264" s="72"/>
      <c r="H264" s="72"/>
    </row>
    <row r="265" spans="5:8" x14ac:dyDescent="0.5">
      <c r="E265" s="71"/>
      <c r="F265" s="72"/>
      <c r="G265" s="72"/>
      <c r="H265" s="72"/>
    </row>
    <row r="266" spans="5:8" x14ac:dyDescent="0.5">
      <c r="E266" s="71"/>
      <c r="F266" s="72"/>
      <c r="G266" s="72"/>
      <c r="H266" s="72"/>
    </row>
    <row r="267" spans="5:8" x14ac:dyDescent="0.5">
      <c r="E267" s="71"/>
      <c r="F267" s="72"/>
      <c r="G267" s="72"/>
      <c r="H267" s="72"/>
    </row>
    <row r="268" spans="5:8" x14ac:dyDescent="0.5">
      <c r="E268" s="71"/>
      <c r="F268" s="72"/>
      <c r="G268" s="72"/>
      <c r="H268" s="72"/>
    </row>
    <row r="269" spans="5:8" x14ac:dyDescent="0.5">
      <c r="E269" s="71"/>
      <c r="F269" s="72"/>
      <c r="G269" s="72"/>
      <c r="H269" s="72"/>
    </row>
    <row r="270" spans="5:8" x14ac:dyDescent="0.5">
      <c r="E270" s="71"/>
      <c r="F270" s="72"/>
      <c r="G270" s="72"/>
      <c r="H270" s="72"/>
    </row>
    <row r="271" spans="5:8" x14ac:dyDescent="0.5">
      <c r="E271" s="71"/>
      <c r="F271" s="72"/>
      <c r="G271" s="72"/>
      <c r="H271" s="72"/>
    </row>
    <row r="272" spans="5:8" x14ac:dyDescent="0.5">
      <c r="E272" s="71"/>
      <c r="F272" s="72"/>
      <c r="G272" s="72"/>
      <c r="H272" s="72"/>
    </row>
    <row r="273" spans="5:8" x14ac:dyDescent="0.5">
      <c r="E273" s="71"/>
      <c r="F273" s="72"/>
      <c r="G273" s="72"/>
      <c r="H273" s="72"/>
    </row>
    <row r="274" spans="5:8" x14ac:dyDescent="0.5">
      <c r="E274" s="71"/>
      <c r="F274" s="72"/>
      <c r="G274" s="72"/>
      <c r="H274" s="72"/>
    </row>
    <row r="275" spans="5:8" x14ac:dyDescent="0.5">
      <c r="E275" s="71"/>
      <c r="F275" s="72"/>
      <c r="G275" s="72"/>
      <c r="H275" s="72"/>
    </row>
    <row r="276" spans="5:8" x14ac:dyDescent="0.5">
      <c r="E276" s="71"/>
      <c r="F276" s="72"/>
      <c r="G276" s="72"/>
      <c r="H276" s="72"/>
    </row>
    <row r="277" spans="5:8" x14ac:dyDescent="0.5">
      <c r="E277" s="71"/>
      <c r="F277" s="72"/>
      <c r="G277" s="72"/>
      <c r="H277" s="72"/>
    </row>
    <row r="278" spans="5:8" x14ac:dyDescent="0.5">
      <c r="E278" s="71"/>
      <c r="F278" s="72"/>
      <c r="G278" s="72"/>
      <c r="H278" s="72"/>
    </row>
    <row r="279" spans="5:8" x14ac:dyDescent="0.5">
      <c r="E279" s="71"/>
      <c r="F279" s="72"/>
      <c r="G279" s="72"/>
      <c r="H279" s="72"/>
    </row>
    <row r="280" spans="5:8" x14ac:dyDescent="0.5">
      <c r="E280" s="71"/>
      <c r="F280" s="72"/>
      <c r="G280" s="72"/>
      <c r="H280" s="72"/>
    </row>
    <row r="281" spans="5:8" x14ac:dyDescent="0.5">
      <c r="E281" s="71"/>
      <c r="F281" s="72"/>
      <c r="G281" s="72"/>
      <c r="H281" s="72"/>
    </row>
    <row r="282" spans="5:8" x14ac:dyDescent="0.5">
      <c r="E282" s="71"/>
      <c r="F282" s="72"/>
      <c r="G282" s="72"/>
      <c r="H282" s="72"/>
    </row>
    <row r="283" spans="5:8" x14ac:dyDescent="0.5">
      <c r="E283" s="71"/>
      <c r="F283" s="72"/>
      <c r="G283" s="72"/>
      <c r="H283" s="72"/>
    </row>
    <row r="284" spans="5:8" x14ac:dyDescent="0.5">
      <c r="E284" s="71"/>
      <c r="F284" s="72"/>
      <c r="G284" s="72"/>
      <c r="H284" s="72"/>
    </row>
    <row r="285" spans="5:8" x14ac:dyDescent="0.5">
      <c r="E285" s="71"/>
      <c r="F285" s="72"/>
      <c r="G285" s="72"/>
      <c r="H285" s="72"/>
    </row>
    <row r="286" spans="5:8" x14ac:dyDescent="0.5">
      <c r="E286" s="71"/>
      <c r="F286" s="72"/>
      <c r="G286" s="72"/>
      <c r="H286" s="72"/>
    </row>
    <row r="287" spans="5:8" x14ac:dyDescent="0.5">
      <c r="E287" s="71"/>
      <c r="F287" s="72"/>
      <c r="G287" s="72"/>
      <c r="H287" s="72"/>
    </row>
    <row r="288" spans="5:8" x14ac:dyDescent="0.5">
      <c r="E288" s="71"/>
      <c r="F288" s="72"/>
      <c r="G288" s="72"/>
      <c r="H288" s="72"/>
    </row>
    <row r="289" spans="5:8" x14ac:dyDescent="0.5">
      <c r="E289" s="71"/>
      <c r="F289" s="72"/>
      <c r="G289" s="72"/>
      <c r="H289" s="72"/>
    </row>
    <row r="290" spans="5:8" x14ac:dyDescent="0.5">
      <c r="E290" s="71"/>
      <c r="F290" s="72"/>
      <c r="G290" s="72"/>
      <c r="H290" s="72"/>
    </row>
    <row r="291" spans="5:8" x14ac:dyDescent="0.5">
      <c r="E291" s="71"/>
      <c r="F291" s="72"/>
      <c r="G291" s="72"/>
      <c r="H291" s="72"/>
    </row>
    <row r="292" spans="5:8" x14ac:dyDescent="0.5">
      <c r="E292" s="71"/>
      <c r="F292" s="72"/>
      <c r="G292" s="72"/>
      <c r="H292" s="72"/>
    </row>
    <row r="293" spans="5:8" x14ac:dyDescent="0.5">
      <c r="E293" s="71"/>
      <c r="F293" s="72"/>
      <c r="G293" s="72"/>
      <c r="H293" s="72"/>
    </row>
    <row r="294" spans="5:8" x14ac:dyDescent="0.5">
      <c r="E294" s="71"/>
      <c r="F294" s="72"/>
      <c r="G294" s="72"/>
      <c r="H294" s="72"/>
    </row>
    <row r="295" spans="5:8" x14ac:dyDescent="0.5">
      <c r="E295" s="71"/>
      <c r="F295" s="72"/>
      <c r="G295" s="72"/>
      <c r="H295" s="72"/>
    </row>
    <row r="296" spans="5:8" x14ac:dyDescent="0.5">
      <c r="E296" s="71"/>
      <c r="F296" s="72"/>
      <c r="G296" s="72"/>
      <c r="H296" s="72"/>
    </row>
    <row r="297" spans="5:8" x14ac:dyDescent="0.5">
      <c r="E297" s="71"/>
      <c r="F297" s="72"/>
      <c r="G297" s="72"/>
      <c r="H297" s="72"/>
    </row>
    <row r="298" spans="5:8" x14ac:dyDescent="0.5">
      <c r="E298" s="71"/>
      <c r="F298" s="72"/>
      <c r="G298" s="72"/>
      <c r="H298" s="72"/>
    </row>
    <row r="299" spans="5:8" x14ac:dyDescent="0.5">
      <c r="E299" s="71"/>
      <c r="F299" s="72"/>
      <c r="G299" s="72"/>
      <c r="H299" s="72"/>
    </row>
    <row r="300" spans="5:8" x14ac:dyDescent="0.5">
      <c r="E300" s="71"/>
      <c r="F300" s="72"/>
      <c r="G300" s="72"/>
      <c r="H300" s="72"/>
    </row>
    <row r="301" spans="5:8" x14ac:dyDescent="0.5">
      <c r="E301" s="71"/>
      <c r="F301" s="72"/>
      <c r="G301" s="72"/>
      <c r="H301" s="72"/>
    </row>
    <row r="302" spans="5:8" x14ac:dyDescent="0.5">
      <c r="E302" s="71"/>
      <c r="F302" s="72"/>
      <c r="G302" s="72"/>
      <c r="H302" s="72"/>
    </row>
    <row r="303" spans="5:8" x14ac:dyDescent="0.5">
      <c r="E303" s="71"/>
      <c r="F303" s="72"/>
      <c r="G303" s="72"/>
      <c r="H303" s="72"/>
    </row>
    <row r="304" spans="5:8" x14ac:dyDescent="0.5">
      <c r="E304" s="71"/>
      <c r="F304" s="72"/>
      <c r="G304" s="72"/>
      <c r="H304" s="72"/>
    </row>
    <row r="305" spans="5:8" x14ac:dyDescent="0.5">
      <c r="E305" s="71"/>
      <c r="F305" s="72"/>
      <c r="G305" s="72"/>
      <c r="H305" s="72"/>
    </row>
    <row r="306" spans="5:8" x14ac:dyDescent="0.5">
      <c r="E306" s="71"/>
      <c r="F306" s="72"/>
      <c r="G306" s="72"/>
      <c r="H306" s="72"/>
    </row>
    <row r="307" spans="5:8" x14ac:dyDescent="0.5">
      <c r="E307" s="71"/>
      <c r="F307" s="72"/>
      <c r="G307" s="72"/>
      <c r="H307" s="72"/>
    </row>
    <row r="308" spans="5:8" x14ac:dyDescent="0.5">
      <c r="E308" s="71"/>
      <c r="F308" s="72"/>
      <c r="G308" s="72"/>
      <c r="H308" s="72"/>
    </row>
    <row r="309" spans="5:8" x14ac:dyDescent="0.5">
      <c r="E309" s="71"/>
      <c r="F309" s="72"/>
      <c r="G309" s="72"/>
      <c r="H309" s="72"/>
    </row>
    <row r="310" spans="5:8" x14ac:dyDescent="0.5">
      <c r="E310" s="71"/>
      <c r="F310" s="72"/>
      <c r="G310" s="72"/>
      <c r="H310" s="72"/>
    </row>
    <row r="311" spans="5:8" x14ac:dyDescent="0.5">
      <c r="E311" s="71"/>
      <c r="F311" s="72"/>
      <c r="G311" s="72"/>
      <c r="H311" s="72"/>
    </row>
    <row r="312" spans="5:8" x14ac:dyDescent="0.5">
      <c r="E312" s="71"/>
      <c r="F312" s="72"/>
      <c r="G312" s="72"/>
      <c r="H312" s="72"/>
    </row>
    <row r="313" spans="5:8" x14ac:dyDescent="0.5">
      <c r="E313" s="71"/>
      <c r="F313" s="72"/>
      <c r="G313" s="72"/>
      <c r="H313" s="72"/>
    </row>
    <row r="314" spans="5:8" x14ac:dyDescent="0.5">
      <c r="E314" s="71"/>
      <c r="F314" s="72"/>
      <c r="G314" s="72"/>
      <c r="H314" s="72"/>
    </row>
    <row r="315" spans="5:8" x14ac:dyDescent="0.5">
      <c r="E315" s="71"/>
      <c r="F315" s="72"/>
      <c r="G315" s="72"/>
      <c r="H315" s="72"/>
    </row>
    <row r="316" spans="5:8" x14ac:dyDescent="0.5">
      <c r="E316" s="71"/>
      <c r="F316" s="72"/>
      <c r="G316" s="72"/>
      <c r="H316" s="72"/>
    </row>
    <row r="317" spans="5:8" x14ac:dyDescent="0.5">
      <c r="E317" s="71"/>
      <c r="F317" s="72"/>
      <c r="G317" s="72"/>
      <c r="H317" s="72"/>
    </row>
    <row r="318" spans="5:8" x14ac:dyDescent="0.5">
      <c r="E318" s="71"/>
      <c r="F318" s="72"/>
      <c r="G318" s="72"/>
      <c r="H318" s="72"/>
    </row>
    <row r="319" spans="5:8" x14ac:dyDescent="0.5">
      <c r="E319" s="71"/>
      <c r="F319" s="72"/>
      <c r="G319" s="72"/>
      <c r="H319" s="72"/>
    </row>
    <row r="320" spans="5:8" x14ac:dyDescent="0.5">
      <c r="E320" s="71"/>
      <c r="F320" s="72"/>
      <c r="G320" s="72"/>
      <c r="H320" s="72"/>
    </row>
    <row r="321" spans="5:8" x14ac:dyDescent="0.5">
      <c r="E321" s="71"/>
      <c r="F321" s="72"/>
      <c r="G321" s="72"/>
      <c r="H321" s="72"/>
    </row>
    <row r="322" spans="5:8" x14ac:dyDescent="0.5">
      <c r="E322" s="71"/>
      <c r="F322" s="72"/>
      <c r="G322" s="72"/>
      <c r="H322" s="72"/>
    </row>
    <row r="323" spans="5:8" x14ac:dyDescent="0.5">
      <c r="E323" s="71"/>
      <c r="F323" s="72"/>
      <c r="G323" s="72"/>
      <c r="H323" s="72"/>
    </row>
    <row r="324" spans="5:8" x14ac:dyDescent="0.5">
      <c r="E324" s="71"/>
      <c r="F324" s="72"/>
      <c r="G324" s="72"/>
      <c r="H324" s="72"/>
    </row>
    <row r="325" spans="5:8" x14ac:dyDescent="0.5">
      <c r="E325" s="71"/>
      <c r="F325" s="72"/>
      <c r="G325" s="72"/>
      <c r="H325" s="72"/>
    </row>
    <row r="326" spans="5:8" x14ac:dyDescent="0.5">
      <c r="E326" s="71"/>
      <c r="F326" s="72"/>
      <c r="G326" s="72"/>
      <c r="H326" s="72"/>
    </row>
    <row r="327" spans="5:8" x14ac:dyDescent="0.5">
      <c r="E327" s="71"/>
      <c r="F327" s="72"/>
      <c r="G327" s="72"/>
      <c r="H327" s="72"/>
    </row>
    <row r="328" spans="5:8" x14ac:dyDescent="0.5">
      <c r="E328" s="71"/>
      <c r="F328" s="72"/>
      <c r="G328" s="72"/>
      <c r="H328" s="72"/>
    </row>
    <row r="329" spans="5:8" x14ac:dyDescent="0.5">
      <c r="E329" s="71"/>
      <c r="F329" s="72"/>
      <c r="G329" s="72"/>
      <c r="H329" s="72"/>
    </row>
    <row r="330" spans="5:8" x14ac:dyDescent="0.5">
      <c r="E330" s="71"/>
      <c r="F330" s="72"/>
      <c r="G330" s="72"/>
      <c r="H330" s="72"/>
    </row>
    <row r="331" spans="5:8" x14ac:dyDescent="0.5">
      <c r="E331" s="71"/>
      <c r="F331" s="72"/>
      <c r="G331" s="72"/>
      <c r="H331" s="72"/>
    </row>
    <row r="332" spans="5:8" x14ac:dyDescent="0.5">
      <c r="E332" s="71"/>
      <c r="F332" s="72"/>
      <c r="G332" s="72"/>
      <c r="H332" s="72"/>
    </row>
    <row r="333" spans="5:8" x14ac:dyDescent="0.5">
      <c r="E333" s="71"/>
      <c r="F333" s="72"/>
      <c r="G333" s="72"/>
      <c r="H333" s="72"/>
    </row>
    <row r="334" spans="5:8" x14ac:dyDescent="0.5">
      <c r="E334" s="71"/>
      <c r="F334" s="72"/>
      <c r="G334" s="72"/>
      <c r="H334" s="72"/>
    </row>
    <row r="335" spans="5:8" x14ac:dyDescent="0.5">
      <c r="E335" s="71"/>
      <c r="F335" s="72"/>
      <c r="G335" s="72"/>
      <c r="H335" s="72"/>
    </row>
    <row r="336" spans="5:8" x14ac:dyDescent="0.5">
      <c r="E336" s="71"/>
      <c r="F336" s="72"/>
      <c r="G336" s="72"/>
      <c r="H336" s="72"/>
    </row>
    <row r="337" spans="5:8" x14ac:dyDescent="0.5">
      <c r="E337" s="71"/>
      <c r="F337" s="72"/>
      <c r="G337" s="72"/>
      <c r="H337" s="72"/>
    </row>
    <row r="338" spans="5:8" x14ac:dyDescent="0.5">
      <c r="E338" s="71"/>
      <c r="F338" s="72"/>
      <c r="G338" s="72"/>
      <c r="H338" s="72"/>
    </row>
    <row r="339" spans="5:8" x14ac:dyDescent="0.5">
      <c r="E339" s="71"/>
      <c r="F339" s="72"/>
      <c r="G339" s="72"/>
      <c r="H339" s="72"/>
    </row>
    <row r="340" spans="5:8" x14ac:dyDescent="0.5">
      <c r="E340" s="71"/>
      <c r="F340" s="72"/>
      <c r="G340" s="72"/>
      <c r="H340" s="72"/>
    </row>
    <row r="341" spans="5:8" x14ac:dyDescent="0.5">
      <c r="E341" s="71"/>
      <c r="F341" s="72"/>
      <c r="G341" s="72"/>
      <c r="H341" s="72"/>
    </row>
    <row r="342" spans="5:8" x14ac:dyDescent="0.5">
      <c r="E342" s="71"/>
      <c r="F342" s="72"/>
      <c r="G342" s="72"/>
      <c r="H342" s="72"/>
    </row>
    <row r="343" spans="5:8" x14ac:dyDescent="0.5">
      <c r="E343" s="71"/>
      <c r="F343" s="72"/>
      <c r="G343" s="72"/>
      <c r="H343" s="72"/>
    </row>
    <row r="344" spans="5:8" x14ac:dyDescent="0.5">
      <c r="E344" s="71"/>
      <c r="F344" s="72"/>
      <c r="G344" s="72"/>
      <c r="H344" s="72"/>
    </row>
    <row r="345" spans="5:8" x14ac:dyDescent="0.5">
      <c r="E345" s="71"/>
      <c r="F345" s="72"/>
      <c r="G345" s="72"/>
      <c r="H345" s="72"/>
    </row>
    <row r="346" spans="5:8" x14ac:dyDescent="0.5">
      <c r="E346" s="71"/>
      <c r="F346" s="72"/>
      <c r="G346" s="72"/>
      <c r="H346" s="72"/>
    </row>
    <row r="347" spans="5:8" x14ac:dyDescent="0.5">
      <c r="E347" s="71"/>
      <c r="F347" s="72"/>
      <c r="G347" s="72"/>
      <c r="H347" s="72"/>
    </row>
    <row r="348" spans="5:8" x14ac:dyDescent="0.5">
      <c r="E348" s="71"/>
      <c r="F348" s="72"/>
      <c r="G348" s="72"/>
      <c r="H348" s="72"/>
    </row>
    <row r="349" spans="5:8" x14ac:dyDescent="0.5">
      <c r="E349" s="71"/>
      <c r="F349" s="72"/>
      <c r="G349" s="72"/>
      <c r="H349" s="72"/>
    </row>
    <row r="350" spans="5:8" x14ac:dyDescent="0.5">
      <c r="E350" s="71"/>
      <c r="F350" s="72"/>
      <c r="G350" s="72"/>
      <c r="H350" s="72"/>
    </row>
    <row r="351" spans="5:8" x14ac:dyDescent="0.5">
      <c r="E351" s="71"/>
      <c r="F351" s="72"/>
      <c r="G351" s="72"/>
      <c r="H351" s="72"/>
    </row>
    <row r="352" spans="5:8" x14ac:dyDescent="0.5">
      <c r="E352" s="71"/>
      <c r="F352" s="72"/>
      <c r="G352" s="72"/>
      <c r="H352" s="72"/>
    </row>
    <row r="353" spans="5:8" x14ac:dyDescent="0.5">
      <c r="E353" s="71"/>
      <c r="F353" s="72"/>
      <c r="G353" s="72"/>
      <c r="H353" s="72"/>
    </row>
    <row r="354" spans="5:8" x14ac:dyDescent="0.5">
      <c r="E354" s="71"/>
      <c r="F354" s="72"/>
      <c r="G354" s="72"/>
      <c r="H354" s="72"/>
    </row>
    <row r="355" spans="5:8" x14ac:dyDescent="0.5">
      <c r="E355" s="71"/>
      <c r="F355" s="72"/>
      <c r="G355" s="72"/>
      <c r="H355" s="72"/>
    </row>
    <row r="356" spans="5:8" x14ac:dyDescent="0.5">
      <c r="E356" s="71"/>
      <c r="F356" s="72"/>
      <c r="G356" s="72"/>
      <c r="H356" s="72"/>
    </row>
    <row r="357" spans="5:8" x14ac:dyDescent="0.5">
      <c r="E357" s="71"/>
      <c r="F357" s="72"/>
      <c r="G357" s="72"/>
      <c r="H357" s="72"/>
    </row>
    <row r="358" spans="5:8" x14ac:dyDescent="0.5">
      <c r="E358" s="71"/>
      <c r="F358" s="72"/>
      <c r="G358" s="72"/>
      <c r="H358" s="72"/>
    </row>
    <row r="359" spans="5:8" x14ac:dyDescent="0.5">
      <c r="E359" s="71"/>
      <c r="F359" s="72"/>
      <c r="G359" s="72"/>
      <c r="H359" s="72"/>
    </row>
    <row r="360" spans="5:8" x14ac:dyDescent="0.5">
      <c r="E360" s="71"/>
      <c r="F360" s="72"/>
      <c r="G360" s="72"/>
      <c r="H360" s="72"/>
    </row>
    <row r="361" spans="5:8" x14ac:dyDescent="0.5">
      <c r="E361" s="71"/>
      <c r="F361" s="72"/>
      <c r="G361" s="72"/>
      <c r="H361" s="72"/>
    </row>
    <row r="362" spans="5:8" x14ac:dyDescent="0.5">
      <c r="E362" s="71"/>
      <c r="F362" s="72"/>
      <c r="G362" s="72"/>
      <c r="H362" s="72"/>
    </row>
    <row r="363" spans="5:8" x14ac:dyDescent="0.5">
      <c r="E363" s="71"/>
      <c r="F363" s="72"/>
      <c r="G363" s="72"/>
      <c r="H363" s="72"/>
    </row>
    <row r="364" spans="5:8" x14ac:dyDescent="0.5">
      <c r="E364" s="71"/>
      <c r="F364" s="72"/>
      <c r="G364" s="72"/>
      <c r="H364" s="72"/>
    </row>
    <row r="365" spans="5:8" x14ac:dyDescent="0.5">
      <c r="E365" s="71"/>
      <c r="F365" s="72"/>
      <c r="G365" s="72"/>
      <c r="H365" s="72"/>
    </row>
    <row r="366" spans="5:8" x14ac:dyDescent="0.5">
      <c r="E366" s="71"/>
      <c r="F366" s="72"/>
      <c r="G366" s="72"/>
      <c r="H366" s="72"/>
    </row>
    <row r="367" spans="5:8" x14ac:dyDescent="0.5">
      <c r="E367" s="71"/>
      <c r="F367" s="72"/>
      <c r="G367" s="72"/>
      <c r="H367" s="72"/>
    </row>
    <row r="368" spans="5:8" x14ac:dyDescent="0.5">
      <c r="E368" s="71"/>
      <c r="F368" s="72"/>
      <c r="G368" s="72"/>
      <c r="H368" s="72"/>
    </row>
    <row r="369" spans="5:8" x14ac:dyDescent="0.5">
      <c r="E369" s="71"/>
      <c r="F369" s="72"/>
      <c r="G369" s="72"/>
      <c r="H369" s="72"/>
    </row>
    <row r="370" spans="5:8" x14ac:dyDescent="0.5">
      <c r="E370" s="71"/>
      <c r="F370" s="72"/>
      <c r="G370" s="72"/>
      <c r="H370" s="72"/>
    </row>
    <row r="371" spans="5:8" x14ac:dyDescent="0.5">
      <c r="E371" s="71"/>
      <c r="F371" s="72"/>
      <c r="G371" s="72"/>
      <c r="H371" s="72"/>
    </row>
    <row r="372" spans="5:8" x14ac:dyDescent="0.5">
      <c r="E372" s="71"/>
      <c r="F372" s="72"/>
      <c r="G372" s="72"/>
      <c r="H372" s="72"/>
    </row>
    <row r="373" spans="5:8" x14ac:dyDescent="0.5">
      <c r="E373" s="71"/>
      <c r="F373" s="72"/>
      <c r="G373" s="72"/>
      <c r="H373" s="72"/>
    </row>
    <row r="374" spans="5:8" x14ac:dyDescent="0.5">
      <c r="E374" s="71"/>
      <c r="F374" s="72"/>
      <c r="G374" s="72"/>
      <c r="H374" s="72"/>
    </row>
    <row r="375" spans="5:8" x14ac:dyDescent="0.5">
      <c r="E375" s="71"/>
      <c r="F375" s="72"/>
      <c r="G375" s="72"/>
      <c r="H375" s="72"/>
    </row>
    <row r="376" spans="5:8" x14ac:dyDescent="0.5">
      <c r="E376" s="71"/>
      <c r="F376" s="72"/>
      <c r="G376" s="72"/>
      <c r="H376" s="72"/>
    </row>
    <row r="377" spans="5:8" x14ac:dyDescent="0.5">
      <c r="E377" s="71"/>
      <c r="F377" s="72"/>
      <c r="G377" s="72"/>
      <c r="H377" s="72"/>
    </row>
    <row r="378" spans="5:8" x14ac:dyDescent="0.5">
      <c r="E378" s="71"/>
      <c r="F378" s="72"/>
      <c r="G378" s="72"/>
      <c r="H378" s="72"/>
    </row>
    <row r="379" spans="5:8" x14ac:dyDescent="0.5">
      <c r="E379" s="71"/>
      <c r="F379" s="72"/>
      <c r="G379" s="72"/>
      <c r="H379" s="72"/>
    </row>
    <row r="380" spans="5:8" x14ac:dyDescent="0.5">
      <c r="E380" s="71"/>
      <c r="F380" s="72"/>
      <c r="G380" s="72"/>
      <c r="H380" s="72"/>
    </row>
    <row r="381" spans="5:8" x14ac:dyDescent="0.5">
      <c r="E381" s="71"/>
      <c r="F381" s="72"/>
      <c r="G381" s="72"/>
      <c r="H381" s="72"/>
    </row>
    <row r="382" spans="5:8" x14ac:dyDescent="0.5">
      <c r="E382" s="71"/>
      <c r="F382" s="72"/>
      <c r="G382" s="72"/>
      <c r="H382" s="72"/>
    </row>
    <row r="383" spans="5:8" x14ac:dyDescent="0.5">
      <c r="E383" s="71"/>
      <c r="F383" s="72"/>
      <c r="G383" s="72"/>
      <c r="H383" s="72"/>
    </row>
    <row r="384" spans="5:8" x14ac:dyDescent="0.5">
      <c r="E384" s="71"/>
      <c r="F384" s="72"/>
      <c r="G384" s="72"/>
      <c r="H384" s="72"/>
    </row>
    <row r="385" spans="5:8" x14ac:dyDescent="0.5">
      <c r="E385" s="71"/>
      <c r="F385" s="72"/>
      <c r="G385" s="72"/>
      <c r="H385" s="72"/>
    </row>
    <row r="386" spans="5:8" x14ac:dyDescent="0.5">
      <c r="E386" s="71"/>
      <c r="F386" s="72"/>
      <c r="G386" s="72"/>
      <c r="H386" s="72"/>
    </row>
    <row r="387" spans="5:8" x14ac:dyDescent="0.5">
      <c r="E387" s="71"/>
      <c r="F387" s="72"/>
      <c r="G387" s="72"/>
      <c r="H387" s="72"/>
    </row>
    <row r="388" spans="5:8" x14ac:dyDescent="0.5">
      <c r="E388" s="71"/>
      <c r="F388" s="72"/>
      <c r="G388" s="72"/>
      <c r="H388" s="72"/>
    </row>
    <row r="389" spans="5:8" x14ac:dyDescent="0.5">
      <c r="E389" s="71"/>
      <c r="F389" s="72"/>
      <c r="G389" s="72"/>
      <c r="H389" s="72"/>
    </row>
    <row r="390" spans="5:8" x14ac:dyDescent="0.5">
      <c r="E390" s="71"/>
      <c r="F390" s="72"/>
      <c r="G390" s="72"/>
      <c r="H390" s="72"/>
    </row>
    <row r="391" spans="5:8" x14ac:dyDescent="0.5">
      <c r="E391" s="71"/>
      <c r="F391" s="72"/>
      <c r="G391" s="72"/>
      <c r="H391" s="72"/>
    </row>
    <row r="392" spans="5:8" x14ac:dyDescent="0.5">
      <c r="E392" s="71"/>
      <c r="F392" s="72"/>
      <c r="G392" s="72"/>
      <c r="H392" s="72"/>
    </row>
    <row r="393" spans="5:8" x14ac:dyDescent="0.5">
      <c r="E393" s="71"/>
      <c r="F393" s="72"/>
      <c r="G393" s="72"/>
      <c r="H393" s="72"/>
    </row>
    <row r="394" spans="5:8" x14ac:dyDescent="0.5">
      <c r="E394" s="71"/>
      <c r="F394" s="72"/>
      <c r="G394" s="72"/>
      <c r="H394" s="72"/>
    </row>
    <row r="395" spans="5:8" x14ac:dyDescent="0.5">
      <c r="E395" s="71"/>
      <c r="F395" s="72"/>
      <c r="G395" s="72"/>
      <c r="H395" s="72"/>
    </row>
    <row r="396" spans="5:8" x14ac:dyDescent="0.5">
      <c r="E396" s="71"/>
      <c r="F396" s="72"/>
      <c r="G396" s="72"/>
      <c r="H396" s="72"/>
    </row>
    <row r="397" spans="5:8" x14ac:dyDescent="0.5">
      <c r="E397" s="71"/>
      <c r="F397" s="72"/>
      <c r="G397" s="72"/>
      <c r="H397" s="72"/>
    </row>
    <row r="398" spans="5:8" x14ac:dyDescent="0.5">
      <c r="E398" s="71"/>
      <c r="F398" s="72"/>
      <c r="G398" s="72"/>
      <c r="H398" s="72"/>
    </row>
    <row r="399" spans="5:8" x14ac:dyDescent="0.5">
      <c r="E399" s="71"/>
      <c r="F399" s="72"/>
      <c r="G399" s="72"/>
      <c r="H399" s="72"/>
    </row>
    <row r="400" spans="5:8" x14ac:dyDescent="0.5">
      <c r="E400" s="71"/>
      <c r="F400" s="72"/>
      <c r="G400" s="72"/>
      <c r="H400" s="72"/>
    </row>
    <row r="401" spans="5:8" x14ac:dyDescent="0.5">
      <c r="E401" s="71"/>
      <c r="F401" s="72"/>
      <c r="G401" s="72"/>
      <c r="H401" s="72"/>
    </row>
    <row r="402" spans="5:8" x14ac:dyDescent="0.5">
      <c r="E402" s="71"/>
      <c r="F402" s="72"/>
      <c r="G402" s="72"/>
      <c r="H402" s="72"/>
    </row>
    <row r="403" spans="5:8" x14ac:dyDescent="0.5">
      <c r="E403" s="71"/>
      <c r="F403" s="72"/>
      <c r="G403" s="72"/>
      <c r="H403" s="72"/>
    </row>
    <row r="404" spans="5:8" x14ac:dyDescent="0.5">
      <c r="E404" s="71"/>
      <c r="F404" s="72"/>
      <c r="G404" s="72"/>
      <c r="H404" s="72"/>
    </row>
    <row r="405" spans="5:8" x14ac:dyDescent="0.5">
      <c r="E405" s="71"/>
      <c r="F405" s="72"/>
      <c r="G405" s="72"/>
      <c r="H405" s="72"/>
    </row>
    <row r="406" spans="5:8" x14ac:dyDescent="0.5">
      <c r="E406" s="71"/>
      <c r="F406" s="72"/>
      <c r="G406" s="72"/>
      <c r="H406" s="72"/>
    </row>
    <row r="407" spans="5:8" x14ac:dyDescent="0.5">
      <c r="E407" s="71"/>
      <c r="F407" s="72"/>
      <c r="G407" s="72"/>
      <c r="H407" s="72"/>
    </row>
    <row r="408" spans="5:8" x14ac:dyDescent="0.5">
      <c r="E408" s="71"/>
      <c r="F408" s="72"/>
      <c r="G408" s="72"/>
      <c r="H408" s="72"/>
    </row>
    <row r="409" spans="5:8" x14ac:dyDescent="0.5">
      <c r="E409" s="71"/>
      <c r="F409" s="72"/>
      <c r="G409" s="72"/>
      <c r="H409" s="72"/>
    </row>
    <row r="410" spans="5:8" x14ac:dyDescent="0.5">
      <c r="E410" s="71"/>
      <c r="F410" s="72"/>
      <c r="G410" s="72"/>
      <c r="H410" s="72"/>
    </row>
    <row r="411" spans="5:8" x14ac:dyDescent="0.5">
      <c r="E411" s="71"/>
      <c r="F411" s="72"/>
      <c r="G411" s="72"/>
      <c r="H411" s="72"/>
    </row>
    <row r="412" spans="5:8" x14ac:dyDescent="0.5">
      <c r="E412" s="71"/>
      <c r="F412" s="72"/>
      <c r="G412" s="72"/>
      <c r="H412" s="72"/>
    </row>
    <row r="413" spans="5:8" x14ac:dyDescent="0.5">
      <c r="E413" s="71"/>
      <c r="F413" s="72"/>
      <c r="G413" s="72"/>
      <c r="H413" s="72"/>
    </row>
    <row r="414" spans="5:8" x14ac:dyDescent="0.5">
      <c r="E414" s="71"/>
      <c r="F414" s="72"/>
      <c r="G414" s="72"/>
      <c r="H414" s="72"/>
    </row>
    <row r="415" spans="5:8" x14ac:dyDescent="0.5">
      <c r="E415" s="71"/>
      <c r="F415" s="72"/>
      <c r="G415" s="72"/>
      <c r="H415" s="72"/>
    </row>
    <row r="416" spans="5:8" x14ac:dyDescent="0.5">
      <c r="E416" s="71"/>
      <c r="F416" s="72"/>
      <c r="G416" s="72"/>
      <c r="H416" s="72"/>
    </row>
    <row r="417" spans="5:8" x14ac:dyDescent="0.5">
      <c r="E417" s="71"/>
      <c r="F417" s="72"/>
      <c r="G417" s="72"/>
      <c r="H417" s="72"/>
    </row>
    <row r="418" spans="5:8" x14ac:dyDescent="0.5">
      <c r="E418" s="71"/>
      <c r="F418" s="72"/>
      <c r="G418" s="72"/>
      <c r="H418" s="72"/>
    </row>
    <row r="419" spans="5:8" x14ac:dyDescent="0.5">
      <c r="E419" s="71"/>
      <c r="F419" s="72"/>
      <c r="G419" s="72"/>
      <c r="H419" s="72"/>
    </row>
    <row r="420" spans="5:8" x14ac:dyDescent="0.5">
      <c r="E420" s="71"/>
      <c r="F420" s="72"/>
      <c r="G420" s="72"/>
      <c r="H420" s="72"/>
    </row>
    <row r="421" spans="5:8" x14ac:dyDescent="0.5">
      <c r="E421" s="71"/>
      <c r="F421" s="72"/>
      <c r="G421" s="72"/>
      <c r="H421" s="72"/>
    </row>
    <row r="422" spans="5:8" x14ac:dyDescent="0.5">
      <c r="E422" s="71"/>
      <c r="F422" s="72"/>
      <c r="G422" s="72"/>
      <c r="H422" s="72"/>
    </row>
    <row r="423" spans="5:8" x14ac:dyDescent="0.5">
      <c r="E423" s="71"/>
      <c r="F423" s="72"/>
      <c r="G423" s="72"/>
      <c r="H423" s="72"/>
    </row>
    <row r="424" spans="5:8" x14ac:dyDescent="0.5">
      <c r="E424" s="71"/>
      <c r="F424" s="72"/>
      <c r="G424" s="72"/>
      <c r="H424" s="72"/>
    </row>
    <row r="425" spans="5:8" x14ac:dyDescent="0.5">
      <c r="E425" s="71"/>
      <c r="F425" s="72"/>
      <c r="G425" s="72"/>
      <c r="H425" s="72"/>
    </row>
    <row r="426" spans="5:8" x14ac:dyDescent="0.5">
      <c r="E426" s="71"/>
      <c r="F426" s="72"/>
      <c r="G426" s="72"/>
      <c r="H426" s="72"/>
    </row>
    <row r="427" spans="5:8" x14ac:dyDescent="0.5">
      <c r="E427" s="71"/>
      <c r="F427" s="72"/>
      <c r="G427" s="72"/>
      <c r="H427" s="72"/>
    </row>
    <row r="428" spans="5:8" x14ac:dyDescent="0.5">
      <c r="E428" s="71"/>
      <c r="F428" s="72"/>
      <c r="G428" s="72"/>
      <c r="H428" s="72"/>
    </row>
    <row r="429" spans="5:8" x14ac:dyDescent="0.5">
      <c r="E429" s="71"/>
      <c r="F429" s="72"/>
      <c r="G429" s="72"/>
      <c r="H429" s="72"/>
    </row>
    <row r="430" spans="5:8" x14ac:dyDescent="0.5">
      <c r="E430" s="71"/>
      <c r="F430" s="72"/>
      <c r="G430" s="72"/>
      <c r="H430" s="72"/>
    </row>
    <row r="431" spans="5:8" x14ac:dyDescent="0.5">
      <c r="E431" s="71"/>
      <c r="F431" s="72"/>
      <c r="G431" s="72"/>
      <c r="H431" s="72"/>
    </row>
    <row r="432" spans="5:8" x14ac:dyDescent="0.5">
      <c r="E432" s="71"/>
      <c r="F432" s="72"/>
      <c r="G432" s="72"/>
      <c r="H432" s="72"/>
    </row>
    <row r="433" spans="5:8" x14ac:dyDescent="0.5">
      <c r="E433" s="71"/>
      <c r="F433" s="72"/>
      <c r="G433" s="72"/>
      <c r="H433" s="72"/>
    </row>
    <row r="434" spans="5:8" x14ac:dyDescent="0.5">
      <c r="E434" s="71"/>
      <c r="F434" s="72"/>
      <c r="G434" s="72"/>
      <c r="H434" s="72"/>
    </row>
    <row r="435" spans="5:8" x14ac:dyDescent="0.5">
      <c r="E435" s="71"/>
      <c r="F435" s="72"/>
      <c r="G435" s="72"/>
      <c r="H435" s="72"/>
    </row>
    <row r="436" spans="5:8" x14ac:dyDescent="0.5">
      <c r="E436" s="71"/>
      <c r="F436" s="72"/>
      <c r="G436" s="72"/>
      <c r="H436" s="72"/>
    </row>
    <row r="437" spans="5:8" x14ac:dyDescent="0.5">
      <c r="E437" s="71"/>
      <c r="F437" s="72"/>
      <c r="G437" s="72"/>
      <c r="H437" s="72"/>
    </row>
    <row r="438" spans="5:8" x14ac:dyDescent="0.5">
      <c r="E438" s="71"/>
      <c r="F438" s="72"/>
      <c r="G438" s="72"/>
      <c r="H438" s="72"/>
    </row>
    <row r="439" spans="5:8" x14ac:dyDescent="0.5">
      <c r="E439" s="71"/>
      <c r="F439" s="72"/>
      <c r="G439" s="72"/>
      <c r="H439" s="72"/>
    </row>
    <row r="440" spans="5:8" x14ac:dyDescent="0.5">
      <c r="E440" s="71"/>
      <c r="F440" s="72"/>
      <c r="G440" s="72"/>
      <c r="H440" s="72"/>
    </row>
    <row r="441" spans="5:8" x14ac:dyDescent="0.5">
      <c r="E441" s="71"/>
      <c r="F441" s="72"/>
      <c r="G441" s="72"/>
      <c r="H441" s="72"/>
    </row>
    <row r="442" spans="5:8" x14ac:dyDescent="0.5">
      <c r="E442" s="71"/>
      <c r="F442" s="72"/>
      <c r="G442" s="72"/>
      <c r="H442" s="72"/>
    </row>
    <row r="443" spans="5:8" x14ac:dyDescent="0.5">
      <c r="E443" s="71"/>
      <c r="F443" s="72"/>
      <c r="G443" s="72"/>
      <c r="H443" s="72"/>
    </row>
    <row r="444" spans="5:8" x14ac:dyDescent="0.5">
      <c r="E444" s="71"/>
      <c r="F444" s="72"/>
      <c r="G444" s="72"/>
      <c r="H444" s="72"/>
    </row>
    <row r="445" spans="5:8" x14ac:dyDescent="0.5">
      <c r="E445" s="71"/>
      <c r="F445" s="72"/>
      <c r="G445" s="72"/>
      <c r="H445" s="72"/>
    </row>
    <row r="446" spans="5:8" x14ac:dyDescent="0.5">
      <c r="E446" s="71"/>
      <c r="F446" s="72"/>
      <c r="G446" s="72"/>
      <c r="H446" s="72"/>
    </row>
    <row r="447" spans="5:8" x14ac:dyDescent="0.5">
      <c r="E447" s="71"/>
      <c r="F447" s="72"/>
      <c r="G447" s="72"/>
      <c r="H447" s="72"/>
    </row>
    <row r="448" spans="5:8" x14ac:dyDescent="0.5">
      <c r="E448" s="71"/>
      <c r="F448" s="72"/>
      <c r="G448" s="72"/>
      <c r="H448" s="72"/>
    </row>
    <row r="449" spans="5:8" x14ac:dyDescent="0.5">
      <c r="E449" s="71"/>
      <c r="F449" s="72"/>
      <c r="G449" s="72"/>
      <c r="H449" s="72"/>
    </row>
    <row r="450" spans="5:8" x14ac:dyDescent="0.5">
      <c r="E450" s="71"/>
      <c r="F450" s="72"/>
      <c r="G450" s="72"/>
      <c r="H450" s="72"/>
    </row>
    <row r="451" spans="5:8" x14ac:dyDescent="0.5">
      <c r="E451" s="71"/>
      <c r="F451" s="72"/>
      <c r="G451" s="72"/>
      <c r="H451" s="72"/>
    </row>
    <row r="452" spans="5:8" x14ac:dyDescent="0.5">
      <c r="E452" s="71"/>
      <c r="F452" s="72"/>
      <c r="G452" s="72"/>
      <c r="H452" s="72"/>
    </row>
    <row r="453" spans="5:8" x14ac:dyDescent="0.5">
      <c r="E453" s="71"/>
      <c r="F453" s="72"/>
      <c r="G453" s="72"/>
      <c r="H453" s="72"/>
    </row>
    <row r="454" spans="5:8" x14ac:dyDescent="0.5">
      <c r="E454" s="71"/>
      <c r="F454" s="72"/>
      <c r="G454" s="72"/>
      <c r="H454" s="72"/>
    </row>
    <row r="455" spans="5:8" x14ac:dyDescent="0.5">
      <c r="E455" s="71"/>
      <c r="F455" s="72"/>
      <c r="G455" s="72"/>
      <c r="H455" s="72"/>
    </row>
    <row r="456" spans="5:8" x14ac:dyDescent="0.5">
      <c r="E456" s="71"/>
      <c r="F456" s="72"/>
      <c r="G456" s="72"/>
      <c r="H456" s="72"/>
    </row>
    <row r="457" spans="5:8" x14ac:dyDescent="0.5">
      <c r="E457" s="71"/>
      <c r="F457" s="72"/>
      <c r="G457" s="72"/>
      <c r="H457" s="72"/>
    </row>
    <row r="458" spans="5:8" x14ac:dyDescent="0.5">
      <c r="E458" s="71"/>
      <c r="F458" s="72"/>
      <c r="G458" s="72"/>
      <c r="H458" s="72"/>
    </row>
    <row r="459" spans="5:8" x14ac:dyDescent="0.5">
      <c r="E459" s="71"/>
      <c r="F459" s="72"/>
      <c r="G459" s="72"/>
      <c r="H459" s="72"/>
    </row>
    <row r="460" spans="5:8" x14ac:dyDescent="0.5">
      <c r="E460" s="71"/>
      <c r="F460" s="72"/>
      <c r="G460" s="72"/>
      <c r="H460" s="72"/>
    </row>
    <row r="461" spans="5:8" x14ac:dyDescent="0.5">
      <c r="E461" s="71"/>
      <c r="F461" s="72"/>
      <c r="G461" s="72"/>
      <c r="H461" s="72"/>
    </row>
    <row r="462" spans="5:8" x14ac:dyDescent="0.5">
      <c r="E462" s="71"/>
      <c r="F462" s="72"/>
      <c r="G462" s="72"/>
      <c r="H462" s="72"/>
    </row>
    <row r="463" spans="5:8" x14ac:dyDescent="0.5">
      <c r="E463" s="71"/>
      <c r="F463" s="72"/>
      <c r="G463" s="72"/>
      <c r="H463" s="72"/>
    </row>
    <row r="464" spans="5:8" x14ac:dyDescent="0.5">
      <c r="E464" s="71"/>
      <c r="F464" s="72"/>
      <c r="G464" s="72"/>
      <c r="H464" s="72"/>
    </row>
    <row r="465" spans="5:8" x14ac:dyDescent="0.5">
      <c r="E465" s="71"/>
      <c r="F465" s="72"/>
      <c r="G465" s="72"/>
      <c r="H465" s="72"/>
    </row>
    <row r="466" spans="5:8" x14ac:dyDescent="0.5">
      <c r="E466" s="71"/>
      <c r="F466" s="72"/>
      <c r="G466" s="72"/>
      <c r="H466" s="72"/>
    </row>
    <row r="467" spans="5:8" x14ac:dyDescent="0.5">
      <c r="E467" s="71"/>
      <c r="F467" s="72"/>
      <c r="G467" s="72"/>
      <c r="H467" s="72"/>
    </row>
    <row r="468" spans="5:8" x14ac:dyDescent="0.5">
      <c r="E468" s="71"/>
      <c r="F468" s="72"/>
      <c r="G468" s="72"/>
      <c r="H468" s="72"/>
    </row>
    <row r="469" spans="5:8" x14ac:dyDescent="0.5">
      <c r="E469" s="71"/>
      <c r="F469" s="72"/>
      <c r="G469" s="72"/>
      <c r="H469" s="72"/>
    </row>
    <row r="470" spans="5:8" x14ac:dyDescent="0.5">
      <c r="E470" s="71"/>
      <c r="F470" s="72"/>
      <c r="G470" s="72"/>
      <c r="H470" s="72"/>
    </row>
    <row r="471" spans="5:8" x14ac:dyDescent="0.5">
      <c r="E471" s="71"/>
      <c r="F471" s="72"/>
      <c r="G471" s="72"/>
      <c r="H471" s="72"/>
    </row>
    <row r="472" spans="5:8" x14ac:dyDescent="0.5">
      <c r="E472" s="71"/>
      <c r="F472" s="72"/>
      <c r="G472" s="72"/>
      <c r="H472" s="72"/>
    </row>
    <row r="473" spans="5:8" x14ac:dyDescent="0.5">
      <c r="E473" s="71"/>
      <c r="F473" s="72"/>
      <c r="G473" s="72"/>
      <c r="H473" s="72"/>
    </row>
    <row r="474" spans="5:8" x14ac:dyDescent="0.5">
      <c r="E474" s="71"/>
      <c r="F474" s="72"/>
      <c r="G474" s="72"/>
      <c r="H474" s="72"/>
    </row>
    <row r="475" spans="5:8" x14ac:dyDescent="0.5">
      <c r="E475" s="71"/>
      <c r="F475" s="72"/>
      <c r="G475" s="72"/>
      <c r="H475" s="72"/>
    </row>
    <row r="476" spans="5:8" x14ac:dyDescent="0.5">
      <c r="E476" s="71"/>
      <c r="F476" s="72"/>
      <c r="G476" s="72"/>
      <c r="H476" s="72"/>
    </row>
    <row r="477" spans="5:8" x14ac:dyDescent="0.5">
      <c r="E477" s="71"/>
      <c r="F477" s="72"/>
      <c r="G477" s="72"/>
      <c r="H477" s="72"/>
    </row>
    <row r="478" spans="5:8" x14ac:dyDescent="0.5">
      <c r="E478" s="71"/>
      <c r="F478" s="72"/>
      <c r="G478" s="72"/>
      <c r="H478" s="72"/>
    </row>
    <row r="479" spans="5:8" x14ac:dyDescent="0.5">
      <c r="E479" s="71"/>
      <c r="F479" s="72"/>
      <c r="G479" s="72"/>
      <c r="H479" s="72"/>
    </row>
    <row r="480" spans="5:8" x14ac:dyDescent="0.5">
      <c r="E480" s="71"/>
      <c r="F480" s="72"/>
      <c r="G480" s="72"/>
      <c r="H480" s="72"/>
    </row>
    <row r="481" spans="5:8" x14ac:dyDescent="0.5">
      <c r="E481" s="71"/>
      <c r="F481" s="72"/>
      <c r="G481" s="72"/>
      <c r="H481" s="72"/>
    </row>
    <row r="482" spans="5:8" x14ac:dyDescent="0.5">
      <c r="E482" s="71"/>
      <c r="F482" s="72"/>
      <c r="G482" s="72"/>
      <c r="H482" s="72"/>
    </row>
    <row r="483" spans="5:8" x14ac:dyDescent="0.5">
      <c r="E483" s="71"/>
      <c r="F483" s="72"/>
      <c r="G483" s="72"/>
      <c r="H483" s="72"/>
    </row>
    <row r="484" spans="5:8" x14ac:dyDescent="0.5">
      <c r="E484" s="71"/>
      <c r="F484" s="72"/>
      <c r="G484" s="72"/>
      <c r="H484" s="72"/>
    </row>
    <row r="485" spans="5:8" x14ac:dyDescent="0.5">
      <c r="E485" s="71"/>
      <c r="F485" s="72"/>
      <c r="G485" s="72"/>
      <c r="H485" s="72"/>
    </row>
    <row r="486" spans="5:8" x14ac:dyDescent="0.5">
      <c r="E486" s="71"/>
      <c r="F486" s="72"/>
      <c r="G486" s="72"/>
      <c r="H486" s="72"/>
    </row>
    <row r="487" spans="5:8" x14ac:dyDescent="0.5">
      <c r="E487" s="71"/>
      <c r="F487" s="72"/>
      <c r="G487" s="72"/>
      <c r="H487" s="72"/>
    </row>
    <row r="488" spans="5:8" x14ac:dyDescent="0.5">
      <c r="E488" s="71"/>
      <c r="F488" s="72"/>
      <c r="G488" s="72"/>
      <c r="H488" s="72"/>
    </row>
    <row r="489" spans="5:8" x14ac:dyDescent="0.5">
      <c r="E489" s="71"/>
      <c r="F489" s="72"/>
      <c r="G489" s="72"/>
      <c r="H489" s="72"/>
    </row>
    <row r="490" spans="5:8" x14ac:dyDescent="0.5">
      <c r="E490" s="71"/>
      <c r="F490" s="72"/>
      <c r="G490" s="72"/>
      <c r="H490" s="72"/>
    </row>
    <row r="491" spans="5:8" x14ac:dyDescent="0.5">
      <c r="E491" s="71"/>
      <c r="F491" s="72"/>
      <c r="G491" s="72"/>
      <c r="H491" s="72"/>
    </row>
    <row r="492" spans="5:8" x14ac:dyDescent="0.5">
      <c r="E492" s="71"/>
      <c r="F492" s="72"/>
      <c r="G492" s="72"/>
      <c r="H492" s="72"/>
    </row>
    <row r="493" spans="5:8" x14ac:dyDescent="0.5">
      <c r="E493" s="71"/>
      <c r="F493" s="72"/>
      <c r="G493" s="72"/>
      <c r="H493" s="72"/>
    </row>
    <row r="494" spans="5:8" x14ac:dyDescent="0.5">
      <c r="E494" s="71"/>
      <c r="F494" s="72"/>
      <c r="G494" s="72"/>
      <c r="H494" s="72"/>
    </row>
    <row r="495" spans="5:8" x14ac:dyDescent="0.5">
      <c r="E495" s="71"/>
      <c r="F495" s="72"/>
      <c r="G495" s="72"/>
      <c r="H495" s="72"/>
    </row>
    <row r="496" spans="5:8" x14ac:dyDescent="0.5">
      <c r="E496" s="71"/>
      <c r="F496" s="72"/>
      <c r="G496" s="72"/>
      <c r="H496" s="72"/>
    </row>
    <row r="497" spans="5:8" x14ac:dyDescent="0.5">
      <c r="E497" s="71"/>
      <c r="F497" s="72"/>
      <c r="G497" s="72"/>
      <c r="H497" s="72"/>
    </row>
    <row r="498" spans="5:8" x14ac:dyDescent="0.5">
      <c r="E498" s="71"/>
      <c r="F498" s="72"/>
      <c r="G498" s="72"/>
      <c r="H498" s="72"/>
    </row>
    <row r="499" spans="5:8" x14ac:dyDescent="0.5">
      <c r="E499" s="71"/>
      <c r="F499" s="72"/>
      <c r="G499" s="72"/>
      <c r="H499" s="72"/>
    </row>
    <row r="500" spans="5:8" x14ac:dyDescent="0.5">
      <c r="E500" s="71"/>
      <c r="F500" s="72"/>
      <c r="G500" s="72"/>
      <c r="H500" s="72"/>
    </row>
    <row r="501" spans="5:8" x14ac:dyDescent="0.5">
      <c r="E501" s="71"/>
      <c r="F501" s="72"/>
      <c r="G501" s="72"/>
      <c r="H501" s="72"/>
    </row>
    <row r="502" spans="5:8" x14ac:dyDescent="0.5">
      <c r="E502" s="71"/>
      <c r="F502" s="72"/>
      <c r="G502" s="72"/>
      <c r="H502" s="72"/>
    </row>
    <row r="503" spans="5:8" x14ac:dyDescent="0.5">
      <c r="E503" s="71"/>
      <c r="F503" s="72"/>
      <c r="G503" s="72"/>
      <c r="H503" s="72"/>
    </row>
    <row r="504" spans="5:8" x14ac:dyDescent="0.5">
      <c r="E504" s="71"/>
      <c r="F504" s="72"/>
      <c r="G504" s="72"/>
      <c r="H504" s="72"/>
    </row>
    <row r="505" spans="5:8" x14ac:dyDescent="0.5">
      <c r="E505" s="71"/>
      <c r="F505" s="72"/>
      <c r="G505" s="72"/>
      <c r="H505" s="72"/>
    </row>
    <row r="506" spans="5:8" x14ac:dyDescent="0.5">
      <c r="E506" s="71"/>
      <c r="F506" s="72"/>
      <c r="G506" s="72"/>
      <c r="H506" s="72"/>
    </row>
    <row r="507" spans="5:8" x14ac:dyDescent="0.5">
      <c r="E507" s="71"/>
      <c r="F507" s="72"/>
      <c r="G507" s="72"/>
      <c r="H507" s="72"/>
    </row>
    <row r="508" spans="5:8" x14ac:dyDescent="0.5">
      <c r="E508" s="71"/>
      <c r="F508" s="72"/>
      <c r="G508" s="72"/>
      <c r="H508" s="72"/>
    </row>
    <row r="509" spans="5:8" x14ac:dyDescent="0.5">
      <c r="E509" s="71"/>
      <c r="F509" s="72"/>
      <c r="G509" s="72"/>
      <c r="H509" s="72"/>
    </row>
    <row r="510" spans="5:8" x14ac:dyDescent="0.5">
      <c r="E510" s="71"/>
      <c r="F510" s="72"/>
      <c r="G510" s="72"/>
      <c r="H510" s="72"/>
    </row>
    <row r="511" spans="5:8" x14ac:dyDescent="0.5">
      <c r="E511" s="71"/>
      <c r="F511" s="72"/>
      <c r="G511" s="72"/>
      <c r="H511" s="72"/>
    </row>
    <row r="512" spans="5:8" x14ac:dyDescent="0.5">
      <c r="E512" s="71"/>
      <c r="F512" s="72"/>
      <c r="G512" s="72"/>
      <c r="H512" s="72"/>
    </row>
    <row r="513" spans="5:8" x14ac:dyDescent="0.5">
      <c r="E513" s="71"/>
      <c r="F513" s="72"/>
      <c r="G513" s="72"/>
      <c r="H513" s="72"/>
    </row>
    <row r="514" spans="5:8" x14ac:dyDescent="0.5">
      <c r="E514" s="71"/>
      <c r="F514" s="72"/>
      <c r="G514" s="72"/>
      <c r="H514" s="72"/>
    </row>
    <row r="515" spans="5:8" x14ac:dyDescent="0.5">
      <c r="E515" s="71"/>
      <c r="F515" s="72"/>
      <c r="G515" s="72"/>
      <c r="H515" s="72"/>
    </row>
    <row r="516" spans="5:8" x14ac:dyDescent="0.5">
      <c r="E516" s="71"/>
      <c r="F516" s="72"/>
      <c r="G516" s="72"/>
      <c r="H516" s="72"/>
    </row>
    <row r="517" spans="5:8" x14ac:dyDescent="0.5">
      <c r="E517" s="71"/>
      <c r="F517" s="72"/>
      <c r="G517" s="72"/>
      <c r="H517" s="72"/>
    </row>
    <row r="518" spans="5:8" x14ac:dyDescent="0.5">
      <c r="E518" s="71"/>
      <c r="F518" s="72"/>
      <c r="G518" s="72"/>
      <c r="H518" s="72"/>
    </row>
    <row r="519" spans="5:8" x14ac:dyDescent="0.5">
      <c r="E519" s="71"/>
      <c r="F519" s="72"/>
      <c r="G519" s="72"/>
      <c r="H519" s="72"/>
    </row>
    <row r="520" spans="5:8" x14ac:dyDescent="0.5">
      <c r="E520" s="71"/>
      <c r="F520" s="72"/>
      <c r="G520" s="72"/>
      <c r="H520" s="72"/>
    </row>
    <row r="521" spans="5:8" x14ac:dyDescent="0.5">
      <c r="E521" s="71"/>
      <c r="F521" s="72"/>
      <c r="G521" s="72"/>
      <c r="H521" s="72"/>
    </row>
    <row r="522" spans="5:8" x14ac:dyDescent="0.5">
      <c r="E522" s="71"/>
      <c r="F522" s="72"/>
      <c r="G522" s="72"/>
      <c r="H522" s="72"/>
    </row>
    <row r="523" spans="5:8" x14ac:dyDescent="0.5">
      <c r="E523" s="71"/>
      <c r="F523" s="72"/>
      <c r="G523" s="72"/>
      <c r="H523" s="72"/>
    </row>
    <row r="524" spans="5:8" x14ac:dyDescent="0.5">
      <c r="E524" s="71"/>
      <c r="F524" s="72"/>
      <c r="G524" s="72"/>
      <c r="H524" s="72"/>
    </row>
    <row r="525" spans="5:8" x14ac:dyDescent="0.5">
      <c r="E525" s="71"/>
      <c r="F525" s="72"/>
      <c r="G525" s="72"/>
      <c r="H525" s="72"/>
    </row>
    <row r="526" spans="5:8" x14ac:dyDescent="0.5">
      <c r="E526" s="71"/>
      <c r="F526" s="72"/>
      <c r="G526" s="72"/>
      <c r="H526" s="72"/>
    </row>
    <row r="527" spans="5:8" x14ac:dyDescent="0.5">
      <c r="E527" s="71"/>
      <c r="F527" s="72"/>
      <c r="G527" s="72"/>
      <c r="H527" s="72"/>
    </row>
    <row r="528" spans="5:8" x14ac:dyDescent="0.5">
      <c r="E528" s="71"/>
      <c r="F528" s="72"/>
      <c r="G528" s="72"/>
      <c r="H528" s="72"/>
    </row>
    <row r="529" spans="5:8" x14ac:dyDescent="0.5">
      <c r="E529" s="71"/>
      <c r="F529" s="72"/>
      <c r="G529" s="72"/>
      <c r="H529" s="72"/>
    </row>
    <row r="530" spans="5:8" x14ac:dyDescent="0.5">
      <c r="E530" s="71"/>
      <c r="F530" s="72"/>
      <c r="G530" s="72"/>
      <c r="H530" s="72"/>
    </row>
    <row r="531" spans="5:8" x14ac:dyDescent="0.5">
      <c r="E531" s="71"/>
      <c r="F531" s="72"/>
      <c r="G531" s="72"/>
      <c r="H531" s="72"/>
    </row>
    <row r="532" spans="5:8" x14ac:dyDescent="0.5">
      <c r="E532" s="71"/>
      <c r="F532" s="72"/>
      <c r="G532" s="72"/>
      <c r="H532" s="72"/>
    </row>
    <row r="533" spans="5:8" x14ac:dyDescent="0.5">
      <c r="E533" s="71"/>
      <c r="F533" s="72"/>
      <c r="G533" s="72"/>
      <c r="H533" s="72"/>
    </row>
    <row r="534" spans="5:8" x14ac:dyDescent="0.5">
      <c r="E534" s="71"/>
      <c r="F534" s="72"/>
      <c r="G534" s="72"/>
      <c r="H534" s="72"/>
    </row>
    <row r="535" spans="5:8" x14ac:dyDescent="0.5">
      <c r="E535" s="71"/>
      <c r="F535" s="72"/>
      <c r="G535" s="72"/>
      <c r="H535" s="72"/>
    </row>
    <row r="536" spans="5:8" x14ac:dyDescent="0.5">
      <c r="E536" s="71"/>
      <c r="F536" s="72"/>
      <c r="G536" s="72"/>
      <c r="H536" s="72"/>
    </row>
    <row r="537" spans="5:8" x14ac:dyDescent="0.5">
      <c r="E537" s="71"/>
      <c r="F537" s="72"/>
      <c r="G537" s="72"/>
      <c r="H537" s="72"/>
    </row>
    <row r="538" spans="5:8" x14ac:dyDescent="0.5">
      <c r="E538" s="71"/>
      <c r="F538" s="72"/>
      <c r="G538" s="72"/>
      <c r="H538" s="72"/>
    </row>
    <row r="539" spans="5:8" x14ac:dyDescent="0.5">
      <c r="E539" s="71"/>
      <c r="F539" s="72"/>
      <c r="G539" s="72"/>
      <c r="H539" s="72"/>
    </row>
    <row r="540" spans="5:8" x14ac:dyDescent="0.5">
      <c r="E540" s="71"/>
      <c r="F540" s="72"/>
      <c r="G540" s="72"/>
      <c r="H540" s="72"/>
    </row>
    <row r="541" spans="5:8" x14ac:dyDescent="0.5">
      <c r="E541" s="71"/>
      <c r="F541" s="72"/>
      <c r="G541" s="72"/>
      <c r="H541" s="72"/>
    </row>
    <row r="542" spans="5:8" x14ac:dyDescent="0.5">
      <c r="E542" s="71"/>
      <c r="F542" s="72"/>
      <c r="G542" s="72"/>
      <c r="H542" s="72"/>
    </row>
    <row r="543" spans="5:8" x14ac:dyDescent="0.5">
      <c r="E543" s="71"/>
      <c r="F543" s="72"/>
      <c r="G543" s="72"/>
      <c r="H543" s="72"/>
    </row>
    <row r="544" spans="5:8" x14ac:dyDescent="0.5">
      <c r="E544" s="71"/>
      <c r="F544" s="72"/>
      <c r="G544" s="72"/>
      <c r="H544" s="72"/>
    </row>
    <row r="545" spans="5:8" x14ac:dyDescent="0.5">
      <c r="E545" s="71"/>
      <c r="F545" s="72"/>
      <c r="G545" s="72"/>
      <c r="H545" s="72"/>
    </row>
    <row r="546" spans="5:8" x14ac:dyDescent="0.5">
      <c r="E546" s="71"/>
      <c r="F546" s="72"/>
      <c r="G546" s="72"/>
      <c r="H546" s="72"/>
    </row>
    <row r="547" spans="5:8" x14ac:dyDescent="0.5">
      <c r="E547" s="71"/>
      <c r="F547" s="72"/>
      <c r="G547" s="72"/>
      <c r="H547" s="72"/>
    </row>
    <row r="548" spans="5:8" x14ac:dyDescent="0.5">
      <c r="E548" s="71"/>
      <c r="F548" s="72"/>
      <c r="G548" s="72"/>
      <c r="H548" s="72"/>
    </row>
    <row r="549" spans="5:8" x14ac:dyDescent="0.5">
      <c r="E549" s="71"/>
      <c r="F549" s="72"/>
      <c r="G549" s="72"/>
      <c r="H549" s="72"/>
    </row>
    <row r="550" spans="5:8" x14ac:dyDescent="0.5">
      <c r="E550" s="71"/>
      <c r="F550" s="72"/>
      <c r="G550" s="72"/>
      <c r="H550" s="72"/>
    </row>
    <row r="551" spans="5:8" x14ac:dyDescent="0.5">
      <c r="E551" s="71"/>
      <c r="F551" s="72"/>
      <c r="G551" s="72"/>
      <c r="H551" s="72"/>
    </row>
    <row r="552" spans="5:8" x14ac:dyDescent="0.5">
      <c r="E552" s="71"/>
      <c r="F552" s="72"/>
      <c r="G552" s="72"/>
      <c r="H552" s="72"/>
    </row>
    <row r="553" spans="5:8" x14ac:dyDescent="0.5">
      <c r="E553" s="71"/>
      <c r="F553" s="72"/>
      <c r="G553" s="72"/>
      <c r="H553" s="72"/>
    </row>
    <row r="554" spans="5:8" x14ac:dyDescent="0.5">
      <c r="E554" s="71"/>
      <c r="F554" s="72"/>
      <c r="G554" s="72"/>
      <c r="H554" s="72"/>
    </row>
    <row r="555" spans="5:8" x14ac:dyDescent="0.5">
      <c r="E555" s="71"/>
      <c r="F555" s="72"/>
      <c r="G555" s="72"/>
      <c r="H555" s="72"/>
    </row>
    <row r="556" spans="5:8" x14ac:dyDescent="0.5">
      <c r="E556" s="71"/>
      <c r="F556" s="72"/>
      <c r="G556" s="72"/>
      <c r="H556" s="72"/>
    </row>
    <row r="557" spans="5:8" x14ac:dyDescent="0.5">
      <c r="E557" s="71"/>
      <c r="F557" s="72"/>
      <c r="G557" s="72"/>
      <c r="H557" s="72"/>
    </row>
    <row r="558" spans="5:8" x14ac:dyDescent="0.5">
      <c r="E558" s="71"/>
      <c r="F558" s="72"/>
      <c r="G558" s="72"/>
      <c r="H558" s="72"/>
    </row>
    <row r="559" spans="5:8" x14ac:dyDescent="0.5">
      <c r="E559" s="71"/>
      <c r="F559" s="72"/>
      <c r="G559" s="72"/>
      <c r="H559" s="72"/>
    </row>
    <row r="560" spans="5:8" x14ac:dyDescent="0.5">
      <c r="E560" s="71"/>
      <c r="F560" s="72"/>
      <c r="G560" s="72"/>
      <c r="H560" s="72"/>
    </row>
    <row r="561" spans="5:8" x14ac:dyDescent="0.5">
      <c r="E561" s="71"/>
      <c r="F561" s="72"/>
      <c r="G561" s="72"/>
      <c r="H561" s="72"/>
    </row>
    <row r="562" spans="5:8" x14ac:dyDescent="0.5">
      <c r="E562" s="71"/>
      <c r="F562" s="72"/>
      <c r="G562" s="72"/>
      <c r="H562" s="72"/>
    </row>
    <row r="563" spans="5:8" x14ac:dyDescent="0.5">
      <c r="E563" s="71"/>
      <c r="F563" s="72"/>
      <c r="G563" s="72"/>
      <c r="H563" s="72"/>
    </row>
    <row r="564" spans="5:8" x14ac:dyDescent="0.5">
      <c r="E564" s="71"/>
      <c r="F564" s="72"/>
      <c r="G564" s="72"/>
      <c r="H564" s="72"/>
    </row>
    <row r="565" spans="5:8" x14ac:dyDescent="0.5">
      <c r="E565" s="71"/>
      <c r="F565" s="72"/>
      <c r="G565" s="72"/>
      <c r="H565" s="72"/>
    </row>
    <row r="566" spans="5:8" x14ac:dyDescent="0.5">
      <c r="E566" s="71"/>
      <c r="F566" s="72"/>
      <c r="G566" s="72"/>
      <c r="H566" s="72"/>
    </row>
    <row r="567" spans="5:8" x14ac:dyDescent="0.5">
      <c r="E567" s="71"/>
      <c r="F567" s="72"/>
      <c r="G567" s="72"/>
      <c r="H567" s="72"/>
    </row>
    <row r="568" spans="5:8" x14ac:dyDescent="0.5">
      <c r="E568" s="71"/>
      <c r="F568" s="72"/>
      <c r="G568" s="72"/>
      <c r="H568" s="72"/>
    </row>
    <row r="569" spans="5:8" x14ac:dyDescent="0.5">
      <c r="E569" s="71"/>
      <c r="F569" s="72"/>
      <c r="G569" s="72"/>
      <c r="H569" s="72"/>
    </row>
    <row r="570" spans="5:8" x14ac:dyDescent="0.5">
      <c r="E570" s="71"/>
      <c r="F570" s="72"/>
      <c r="G570" s="72"/>
      <c r="H570" s="72"/>
    </row>
    <row r="571" spans="5:8" x14ac:dyDescent="0.5">
      <c r="E571" s="71"/>
      <c r="F571" s="72"/>
      <c r="G571" s="72"/>
      <c r="H571" s="72"/>
    </row>
    <row r="572" spans="5:8" x14ac:dyDescent="0.5">
      <c r="E572" s="71"/>
      <c r="F572" s="72"/>
      <c r="G572" s="72"/>
      <c r="H572" s="72"/>
    </row>
    <row r="573" spans="5:8" x14ac:dyDescent="0.5">
      <c r="E573" s="71"/>
      <c r="F573" s="72"/>
      <c r="G573" s="72"/>
      <c r="H573" s="72"/>
    </row>
    <row r="574" spans="5:8" x14ac:dyDescent="0.5">
      <c r="E574" s="71"/>
      <c r="F574" s="72"/>
      <c r="G574" s="72"/>
      <c r="H574" s="72"/>
    </row>
    <row r="575" spans="5:8" x14ac:dyDescent="0.5">
      <c r="E575" s="71"/>
      <c r="F575" s="72"/>
      <c r="G575" s="72"/>
      <c r="H575" s="72"/>
    </row>
    <row r="576" spans="5:8" x14ac:dyDescent="0.5">
      <c r="E576" s="71"/>
      <c r="F576" s="72"/>
      <c r="G576" s="72"/>
      <c r="H576" s="72"/>
    </row>
    <row r="577" spans="5:8" x14ac:dyDescent="0.5">
      <c r="E577" s="71"/>
      <c r="F577" s="72"/>
      <c r="G577" s="72"/>
      <c r="H577" s="72"/>
    </row>
    <row r="578" spans="5:8" x14ac:dyDescent="0.5">
      <c r="E578" s="71"/>
      <c r="F578" s="72"/>
      <c r="G578" s="72"/>
      <c r="H578" s="72"/>
    </row>
    <row r="579" spans="5:8" x14ac:dyDescent="0.5">
      <c r="E579" s="71"/>
      <c r="F579" s="72"/>
      <c r="G579" s="72"/>
      <c r="H579" s="72"/>
    </row>
    <row r="580" spans="5:8" x14ac:dyDescent="0.5">
      <c r="E580" s="71"/>
      <c r="F580" s="72"/>
      <c r="G580" s="72"/>
      <c r="H580" s="72"/>
    </row>
    <row r="581" spans="5:8" x14ac:dyDescent="0.5">
      <c r="E581" s="71"/>
      <c r="F581" s="72"/>
      <c r="G581" s="72"/>
      <c r="H581" s="72"/>
    </row>
    <row r="582" spans="5:8" x14ac:dyDescent="0.5">
      <c r="E582" s="71"/>
      <c r="F582" s="72"/>
      <c r="G582" s="72"/>
      <c r="H582" s="72"/>
    </row>
    <row r="583" spans="5:8" x14ac:dyDescent="0.5">
      <c r="E583" s="71"/>
      <c r="F583" s="72"/>
      <c r="G583" s="72"/>
      <c r="H583" s="72"/>
    </row>
    <row r="584" spans="5:8" x14ac:dyDescent="0.5">
      <c r="E584" s="71"/>
      <c r="F584" s="72"/>
      <c r="G584" s="72"/>
      <c r="H584" s="72"/>
    </row>
    <row r="585" spans="5:8" x14ac:dyDescent="0.5">
      <c r="E585" s="71"/>
      <c r="F585" s="72"/>
      <c r="G585" s="72"/>
      <c r="H585" s="72"/>
    </row>
    <row r="586" spans="5:8" x14ac:dyDescent="0.5">
      <c r="E586" s="71"/>
      <c r="F586" s="72"/>
      <c r="G586" s="72"/>
      <c r="H586" s="72"/>
    </row>
    <row r="587" spans="5:8" x14ac:dyDescent="0.5">
      <c r="E587" s="71"/>
      <c r="F587" s="72"/>
      <c r="G587" s="72"/>
      <c r="H587" s="72"/>
    </row>
    <row r="588" spans="5:8" x14ac:dyDescent="0.5">
      <c r="E588" s="71"/>
      <c r="F588" s="72"/>
      <c r="G588" s="72"/>
      <c r="H588" s="72"/>
    </row>
    <row r="589" spans="5:8" x14ac:dyDescent="0.5">
      <c r="E589" s="71"/>
      <c r="F589" s="72"/>
      <c r="G589" s="72"/>
      <c r="H589" s="72"/>
    </row>
    <row r="590" spans="5:8" x14ac:dyDescent="0.5">
      <c r="E590" s="71"/>
      <c r="F590" s="72"/>
      <c r="G590" s="72"/>
      <c r="H590" s="72"/>
    </row>
    <row r="591" spans="5:8" x14ac:dyDescent="0.5">
      <c r="E591" s="71"/>
      <c r="F591" s="72"/>
      <c r="G591" s="72"/>
      <c r="H591" s="72"/>
    </row>
    <row r="592" spans="5:8" x14ac:dyDescent="0.5">
      <c r="E592" s="71"/>
      <c r="F592" s="72"/>
      <c r="G592" s="72"/>
      <c r="H592" s="72"/>
    </row>
    <row r="593" spans="5:8" x14ac:dyDescent="0.5">
      <c r="E593" s="71"/>
      <c r="F593" s="72"/>
      <c r="G593" s="72"/>
      <c r="H593" s="72"/>
    </row>
    <row r="594" spans="5:8" x14ac:dyDescent="0.5">
      <c r="E594" s="71"/>
      <c r="F594" s="72"/>
      <c r="G594" s="72"/>
      <c r="H594" s="72"/>
    </row>
    <row r="595" spans="5:8" x14ac:dyDescent="0.5">
      <c r="E595" s="71"/>
      <c r="F595" s="72"/>
      <c r="G595" s="72"/>
      <c r="H595" s="72"/>
    </row>
    <row r="596" spans="5:8" x14ac:dyDescent="0.5">
      <c r="E596" s="71"/>
      <c r="F596" s="72"/>
      <c r="G596" s="72"/>
      <c r="H596" s="72"/>
    </row>
    <row r="597" spans="5:8" x14ac:dyDescent="0.5">
      <c r="E597" s="71"/>
      <c r="F597" s="72"/>
      <c r="G597" s="72"/>
      <c r="H597" s="72"/>
    </row>
    <row r="598" spans="5:8" x14ac:dyDescent="0.5">
      <c r="E598" s="71"/>
      <c r="F598" s="72"/>
      <c r="G598" s="72"/>
      <c r="H598" s="72"/>
    </row>
    <row r="599" spans="5:8" x14ac:dyDescent="0.5">
      <c r="E599" s="71"/>
      <c r="F599" s="72"/>
      <c r="G599" s="72"/>
      <c r="H599" s="72"/>
    </row>
    <row r="600" spans="5:8" x14ac:dyDescent="0.5">
      <c r="E600" s="71"/>
      <c r="F600" s="72"/>
      <c r="G600" s="72"/>
      <c r="H600" s="72"/>
    </row>
    <row r="601" spans="5:8" x14ac:dyDescent="0.5">
      <c r="E601" s="71"/>
      <c r="F601" s="72"/>
      <c r="G601" s="72"/>
      <c r="H601" s="72"/>
    </row>
    <row r="602" spans="5:8" x14ac:dyDescent="0.5">
      <c r="E602" s="71"/>
      <c r="F602" s="72"/>
      <c r="G602" s="72"/>
      <c r="H602" s="72"/>
    </row>
    <row r="603" spans="5:8" x14ac:dyDescent="0.5">
      <c r="E603" s="71"/>
      <c r="F603" s="72"/>
      <c r="G603" s="72"/>
      <c r="H603" s="72"/>
    </row>
    <row r="604" spans="5:8" x14ac:dyDescent="0.5">
      <c r="E604" s="71"/>
      <c r="F604" s="72"/>
      <c r="G604" s="72"/>
      <c r="H604" s="72"/>
    </row>
    <row r="605" spans="5:8" x14ac:dyDescent="0.5">
      <c r="E605" s="71"/>
      <c r="F605" s="72"/>
      <c r="G605" s="72"/>
      <c r="H605" s="72"/>
    </row>
    <row r="606" spans="5:8" x14ac:dyDescent="0.5">
      <c r="E606" s="71"/>
      <c r="F606" s="72"/>
      <c r="G606" s="72"/>
      <c r="H606" s="72"/>
    </row>
    <row r="607" spans="5:8" x14ac:dyDescent="0.5">
      <c r="E607" s="71"/>
      <c r="F607" s="72"/>
      <c r="G607" s="72"/>
      <c r="H607" s="72"/>
    </row>
    <row r="608" spans="5:8" x14ac:dyDescent="0.5">
      <c r="E608" s="71"/>
      <c r="F608" s="72"/>
      <c r="G608" s="72"/>
      <c r="H608" s="72"/>
    </row>
    <row r="609" spans="5:8" x14ac:dyDescent="0.5">
      <c r="E609" s="71"/>
      <c r="F609" s="72"/>
      <c r="G609" s="72"/>
      <c r="H609" s="72"/>
    </row>
    <row r="610" spans="5:8" x14ac:dyDescent="0.5">
      <c r="E610" s="71"/>
      <c r="F610" s="72"/>
      <c r="G610" s="72"/>
      <c r="H610" s="72"/>
    </row>
    <row r="611" spans="5:8" x14ac:dyDescent="0.5">
      <c r="E611" s="71"/>
      <c r="F611" s="72"/>
      <c r="G611" s="72"/>
      <c r="H611" s="72"/>
    </row>
    <row r="612" spans="5:8" x14ac:dyDescent="0.5">
      <c r="E612" s="71"/>
      <c r="F612" s="72"/>
      <c r="G612" s="72"/>
      <c r="H612" s="72"/>
    </row>
    <row r="613" spans="5:8" x14ac:dyDescent="0.5">
      <c r="E613" s="71"/>
      <c r="F613" s="72"/>
      <c r="G613" s="72"/>
      <c r="H613" s="72"/>
    </row>
    <row r="614" spans="5:8" x14ac:dyDescent="0.5">
      <c r="E614" s="71"/>
      <c r="F614" s="72"/>
      <c r="G614" s="72"/>
      <c r="H614" s="72"/>
    </row>
    <row r="615" spans="5:8" x14ac:dyDescent="0.5">
      <c r="E615" s="71"/>
      <c r="F615" s="72"/>
      <c r="G615" s="72"/>
      <c r="H615" s="72"/>
    </row>
    <row r="616" spans="5:8" x14ac:dyDescent="0.5">
      <c r="E616" s="71"/>
      <c r="F616" s="72"/>
      <c r="G616" s="72"/>
      <c r="H616" s="72"/>
    </row>
    <row r="617" spans="5:8" x14ac:dyDescent="0.5">
      <c r="E617" s="71"/>
      <c r="F617" s="72"/>
      <c r="G617" s="72"/>
      <c r="H617" s="72"/>
    </row>
    <row r="618" spans="5:8" x14ac:dyDescent="0.5">
      <c r="E618" s="71"/>
      <c r="F618" s="72"/>
      <c r="G618" s="72"/>
      <c r="H618" s="72"/>
    </row>
    <row r="619" spans="5:8" x14ac:dyDescent="0.5">
      <c r="E619" s="71"/>
      <c r="F619" s="72"/>
      <c r="G619" s="72"/>
      <c r="H619" s="72"/>
    </row>
    <row r="620" spans="5:8" x14ac:dyDescent="0.5">
      <c r="E620" s="71"/>
      <c r="F620" s="72"/>
      <c r="G620" s="72"/>
      <c r="H620" s="72"/>
    </row>
    <row r="621" spans="5:8" x14ac:dyDescent="0.5">
      <c r="E621" s="71"/>
      <c r="F621" s="72"/>
      <c r="G621" s="72"/>
      <c r="H621" s="72"/>
    </row>
    <row r="622" spans="5:8" x14ac:dyDescent="0.5">
      <c r="E622" s="71"/>
      <c r="F622" s="72"/>
      <c r="G622" s="72"/>
      <c r="H622" s="72"/>
    </row>
    <row r="623" spans="5:8" x14ac:dyDescent="0.5">
      <c r="E623" s="71"/>
      <c r="F623" s="72"/>
      <c r="G623" s="72"/>
      <c r="H623" s="72"/>
    </row>
    <row r="624" spans="5:8" x14ac:dyDescent="0.5">
      <c r="E624" s="71"/>
      <c r="F624" s="72"/>
      <c r="G624" s="72"/>
      <c r="H624" s="72"/>
    </row>
    <row r="625" spans="5:8" x14ac:dyDescent="0.5">
      <c r="E625" s="71"/>
      <c r="F625" s="72"/>
      <c r="G625" s="72"/>
      <c r="H625" s="72"/>
    </row>
    <row r="626" spans="5:8" x14ac:dyDescent="0.5">
      <c r="E626" s="71"/>
      <c r="F626" s="72"/>
      <c r="G626" s="72"/>
      <c r="H626" s="72"/>
    </row>
    <row r="627" spans="5:8" x14ac:dyDescent="0.5">
      <c r="E627" s="71"/>
      <c r="F627" s="72"/>
      <c r="G627" s="72"/>
      <c r="H627" s="72"/>
    </row>
    <row r="628" spans="5:8" x14ac:dyDescent="0.5">
      <c r="E628" s="71"/>
      <c r="F628" s="72"/>
      <c r="G628" s="72"/>
      <c r="H628" s="72"/>
    </row>
    <row r="629" spans="5:8" x14ac:dyDescent="0.5">
      <c r="E629" s="71"/>
      <c r="F629" s="72"/>
      <c r="G629" s="72"/>
      <c r="H629" s="72"/>
    </row>
    <row r="630" spans="5:8" x14ac:dyDescent="0.5">
      <c r="E630" s="71"/>
      <c r="F630" s="72"/>
      <c r="G630" s="72"/>
      <c r="H630" s="72"/>
    </row>
    <row r="631" spans="5:8" x14ac:dyDescent="0.5">
      <c r="E631" s="71"/>
      <c r="F631" s="72"/>
      <c r="G631" s="72"/>
      <c r="H631" s="72"/>
    </row>
    <row r="632" spans="5:8" x14ac:dyDescent="0.5">
      <c r="E632" s="71"/>
      <c r="F632" s="72"/>
      <c r="G632" s="72"/>
      <c r="H632" s="72"/>
    </row>
    <row r="633" spans="5:8" x14ac:dyDescent="0.5">
      <c r="E633" s="71"/>
      <c r="F633" s="72"/>
      <c r="G633" s="72"/>
      <c r="H633" s="72"/>
    </row>
    <row r="634" spans="5:8" x14ac:dyDescent="0.5">
      <c r="E634" s="71"/>
      <c r="F634" s="72"/>
      <c r="G634" s="72"/>
      <c r="H634" s="72"/>
    </row>
    <row r="635" spans="5:8" x14ac:dyDescent="0.5">
      <c r="E635" s="71"/>
      <c r="F635" s="72"/>
      <c r="G635" s="72"/>
      <c r="H635" s="72"/>
    </row>
    <row r="636" spans="5:8" x14ac:dyDescent="0.5">
      <c r="E636" s="71"/>
      <c r="F636" s="72"/>
      <c r="G636" s="72"/>
      <c r="H636" s="72"/>
    </row>
    <row r="637" spans="5:8" x14ac:dyDescent="0.5">
      <c r="E637" s="71"/>
      <c r="F637" s="72"/>
      <c r="G637" s="72"/>
      <c r="H637" s="72"/>
    </row>
    <row r="638" spans="5:8" x14ac:dyDescent="0.5">
      <c r="E638" s="71"/>
      <c r="F638" s="72"/>
      <c r="G638" s="72"/>
      <c r="H638" s="72"/>
    </row>
    <row r="639" spans="5:8" x14ac:dyDescent="0.5">
      <c r="E639" s="71"/>
      <c r="F639" s="72"/>
      <c r="G639" s="72"/>
      <c r="H639" s="72"/>
    </row>
    <row r="640" spans="5:8" x14ac:dyDescent="0.5">
      <c r="E640" s="71"/>
      <c r="F640" s="72"/>
      <c r="G640" s="72"/>
      <c r="H640" s="72"/>
    </row>
    <row r="641" spans="5:8" x14ac:dyDescent="0.5">
      <c r="E641" s="71"/>
      <c r="F641" s="72"/>
      <c r="G641" s="72"/>
      <c r="H641" s="72"/>
    </row>
    <row r="642" spans="5:8" x14ac:dyDescent="0.5">
      <c r="E642" s="71"/>
      <c r="F642" s="72"/>
      <c r="G642" s="72"/>
      <c r="H642" s="72"/>
    </row>
    <row r="643" spans="5:8" x14ac:dyDescent="0.5">
      <c r="E643" s="71"/>
      <c r="F643" s="72"/>
      <c r="G643" s="72"/>
      <c r="H643" s="72"/>
    </row>
    <row r="644" spans="5:8" x14ac:dyDescent="0.5">
      <c r="E644" s="71"/>
      <c r="F644" s="72"/>
      <c r="G644" s="72"/>
      <c r="H644" s="72"/>
    </row>
    <row r="645" spans="5:8" x14ac:dyDescent="0.5">
      <c r="E645" s="71"/>
      <c r="F645" s="72"/>
      <c r="G645" s="72"/>
      <c r="H645" s="72"/>
    </row>
    <row r="646" spans="5:8" x14ac:dyDescent="0.5">
      <c r="E646" s="71"/>
      <c r="F646" s="72"/>
      <c r="G646" s="72"/>
      <c r="H646" s="72"/>
    </row>
    <row r="647" spans="5:8" x14ac:dyDescent="0.5">
      <c r="E647" s="71"/>
      <c r="F647" s="72"/>
      <c r="G647" s="72"/>
      <c r="H647" s="72"/>
    </row>
    <row r="648" spans="5:8" x14ac:dyDescent="0.5">
      <c r="E648" s="71"/>
      <c r="F648" s="72"/>
      <c r="G648" s="72"/>
      <c r="H648" s="72"/>
    </row>
    <row r="649" spans="5:8" x14ac:dyDescent="0.5">
      <c r="E649" s="71"/>
      <c r="F649" s="72"/>
      <c r="G649" s="72"/>
      <c r="H649" s="72"/>
    </row>
    <row r="650" spans="5:8" x14ac:dyDescent="0.5">
      <c r="E650" s="71"/>
      <c r="F650" s="72"/>
      <c r="G650" s="72"/>
      <c r="H650" s="72"/>
    </row>
    <row r="651" spans="5:8" x14ac:dyDescent="0.5">
      <c r="E651" s="71"/>
      <c r="F651" s="72"/>
      <c r="G651" s="72"/>
      <c r="H651" s="72"/>
    </row>
    <row r="652" spans="5:8" x14ac:dyDescent="0.5">
      <c r="E652" s="71"/>
      <c r="F652" s="72"/>
      <c r="G652" s="72"/>
      <c r="H652" s="72"/>
    </row>
    <row r="653" spans="5:8" x14ac:dyDescent="0.5">
      <c r="E653" s="71"/>
      <c r="F653" s="72"/>
      <c r="G653" s="72"/>
      <c r="H653" s="72"/>
    </row>
    <row r="654" spans="5:8" x14ac:dyDescent="0.5">
      <c r="E654" s="71"/>
      <c r="F654" s="72"/>
      <c r="G654" s="72"/>
      <c r="H654" s="72"/>
    </row>
    <row r="655" spans="5:8" x14ac:dyDescent="0.5">
      <c r="E655" s="71"/>
      <c r="F655" s="72"/>
      <c r="G655" s="72"/>
      <c r="H655" s="72"/>
    </row>
    <row r="656" spans="5:8" x14ac:dyDescent="0.5">
      <c r="E656" s="71"/>
      <c r="F656" s="72"/>
      <c r="G656" s="72"/>
      <c r="H656" s="72"/>
    </row>
    <row r="657" spans="5:8" x14ac:dyDescent="0.5">
      <c r="E657" s="71"/>
      <c r="F657" s="72"/>
      <c r="G657" s="72"/>
      <c r="H657" s="72"/>
    </row>
    <row r="658" spans="5:8" x14ac:dyDescent="0.5">
      <c r="E658" s="71"/>
      <c r="F658" s="72"/>
      <c r="G658" s="72"/>
      <c r="H658" s="72"/>
    </row>
    <row r="659" spans="5:8" x14ac:dyDescent="0.5">
      <c r="E659" s="71"/>
      <c r="F659" s="72"/>
      <c r="G659" s="72"/>
      <c r="H659" s="72"/>
    </row>
    <row r="660" spans="5:8" x14ac:dyDescent="0.5">
      <c r="E660" s="71"/>
      <c r="F660" s="72"/>
      <c r="G660" s="72"/>
      <c r="H660" s="72"/>
    </row>
    <row r="661" spans="5:8" x14ac:dyDescent="0.5">
      <c r="E661" s="71"/>
      <c r="F661" s="72"/>
      <c r="G661" s="72"/>
      <c r="H661" s="72"/>
    </row>
    <row r="662" spans="5:8" x14ac:dyDescent="0.5">
      <c r="E662" s="71"/>
      <c r="F662" s="72"/>
      <c r="G662" s="72"/>
      <c r="H662" s="72"/>
    </row>
    <row r="663" spans="5:8" x14ac:dyDescent="0.5">
      <c r="E663" s="71"/>
      <c r="F663" s="72"/>
      <c r="G663" s="72"/>
      <c r="H663" s="72"/>
    </row>
    <row r="664" spans="5:8" x14ac:dyDescent="0.5">
      <c r="E664" s="71"/>
      <c r="F664" s="72"/>
      <c r="G664" s="72"/>
      <c r="H664" s="72"/>
    </row>
    <row r="665" spans="5:8" x14ac:dyDescent="0.5">
      <c r="E665" s="71"/>
      <c r="F665" s="72"/>
      <c r="G665" s="72"/>
      <c r="H665" s="72"/>
    </row>
    <row r="666" spans="5:8" x14ac:dyDescent="0.5">
      <c r="E666" s="71"/>
      <c r="F666" s="72"/>
      <c r="G666" s="72"/>
      <c r="H666" s="72"/>
    </row>
    <row r="667" spans="5:8" x14ac:dyDescent="0.5">
      <c r="E667" s="71"/>
      <c r="F667" s="72"/>
      <c r="G667" s="72"/>
      <c r="H667" s="72"/>
    </row>
    <row r="668" spans="5:8" x14ac:dyDescent="0.5">
      <c r="E668" s="71"/>
      <c r="F668" s="72"/>
      <c r="G668" s="72"/>
      <c r="H668" s="72"/>
    </row>
    <row r="669" spans="5:8" x14ac:dyDescent="0.5">
      <c r="E669" s="71"/>
      <c r="F669" s="72"/>
      <c r="G669" s="72"/>
      <c r="H669" s="72"/>
    </row>
    <row r="670" spans="5:8" x14ac:dyDescent="0.5">
      <c r="E670" s="71"/>
      <c r="F670" s="72"/>
      <c r="G670" s="72"/>
      <c r="H670" s="72"/>
    </row>
    <row r="671" spans="5:8" x14ac:dyDescent="0.5">
      <c r="E671" s="71"/>
      <c r="F671" s="72"/>
      <c r="G671" s="72"/>
      <c r="H671" s="72"/>
    </row>
    <row r="672" spans="5:8" x14ac:dyDescent="0.5">
      <c r="E672" s="71"/>
      <c r="F672" s="72"/>
      <c r="G672" s="72"/>
      <c r="H672" s="72"/>
    </row>
    <row r="673" spans="5:8" x14ac:dyDescent="0.5">
      <c r="E673" s="71"/>
      <c r="F673" s="72"/>
      <c r="G673" s="72"/>
      <c r="H673" s="72"/>
    </row>
    <row r="674" spans="5:8" x14ac:dyDescent="0.5">
      <c r="E674" s="71"/>
      <c r="F674" s="72"/>
      <c r="G674" s="72"/>
      <c r="H674" s="72"/>
    </row>
    <row r="675" spans="5:8" x14ac:dyDescent="0.5">
      <c r="E675" s="71"/>
      <c r="F675" s="72"/>
      <c r="G675" s="72"/>
      <c r="H675" s="72"/>
    </row>
    <row r="676" spans="5:8" x14ac:dyDescent="0.5">
      <c r="E676" s="71"/>
      <c r="F676" s="72"/>
      <c r="G676" s="72"/>
      <c r="H676" s="72"/>
    </row>
    <row r="677" spans="5:8" x14ac:dyDescent="0.5">
      <c r="E677" s="71"/>
      <c r="F677" s="72"/>
      <c r="G677" s="72"/>
      <c r="H677" s="72"/>
    </row>
    <row r="678" spans="5:8" x14ac:dyDescent="0.5">
      <c r="E678" s="71"/>
      <c r="F678" s="72"/>
      <c r="G678" s="72"/>
      <c r="H678" s="72"/>
    </row>
    <row r="679" spans="5:8" x14ac:dyDescent="0.5">
      <c r="E679" s="71"/>
      <c r="F679" s="72"/>
      <c r="G679" s="72"/>
      <c r="H679" s="72"/>
    </row>
    <row r="680" spans="5:8" x14ac:dyDescent="0.5">
      <c r="E680" s="71"/>
      <c r="F680" s="72"/>
      <c r="G680" s="72"/>
      <c r="H680" s="72"/>
    </row>
    <row r="681" spans="5:8" x14ac:dyDescent="0.5">
      <c r="E681" s="71"/>
      <c r="F681" s="72"/>
      <c r="G681" s="72"/>
      <c r="H681" s="72"/>
    </row>
    <row r="682" spans="5:8" x14ac:dyDescent="0.5">
      <c r="E682" s="71"/>
      <c r="F682" s="72"/>
      <c r="G682" s="72"/>
      <c r="H682" s="72"/>
    </row>
    <row r="683" spans="5:8" x14ac:dyDescent="0.5">
      <c r="E683" s="71"/>
      <c r="F683" s="72"/>
      <c r="G683" s="72"/>
      <c r="H683" s="72"/>
    </row>
    <row r="684" spans="5:8" x14ac:dyDescent="0.5">
      <c r="E684" s="71"/>
      <c r="F684" s="72"/>
      <c r="G684" s="72"/>
      <c r="H684" s="72"/>
    </row>
    <row r="685" spans="5:8" x14ac:dyDescent="0.5">
      <c r="E685" s="71"/>
      <c r="F685" s="72"/>
      <c r="G685" s="72"/>
      <c r="H685" s="72"/>
    </row>
    <row r="686" spans="5:8" x14ac:dyDescent="0.5">
      <c r="E686" s="71"/>
      <c r="F686" s="72"/>
      <c r="G686" s="72"/>
      <c r="H686" s="72"/>
    </row>
    <row r="687" spans="5:8" x14ac:dyDescent="0.5">
      <c r="E687" s="71"/>
      <c r="F687" s="72"/>
      <c r="G687" s="72"/>
      <c r="H687" s="72"/>
    </row>
    <row r="688" spans="5:8" x14ac:dyDescent="0.5">
      <c r="E688" s="71"/>
      <c r="F688" s="72"/>
      <c r="G688" s="72"/>
      <c r="H688" s="72"/>
    </row>
    <row r="689" spans="5:8" x14ac:dyDescent="0.5">
      <c r="E689" s="71"/>
      <c r="F689" s="72"/>
      <c r="G689" s="72"/>
      <c r="H689" s="72"/>
    </row>
    <row r="690" spans="5:8" x14ac:dyDescent="0.5">
      <c r="E690" s="71"/>
      <c r="F690" s="72"/>
      <c r="G690" s="72"/>
      <c r="H690" s="72"/>
    </row>
    <row r="691" spans="5:8" x14ac:dyDescent="0.5">
      <c r="E691" s="71"/>
      <c r="F691" s="72"/>
      <c r="G691" s="72"/>
      <c r="H691" s="72"/>
    </row>
    <row r="692" spans="5:8" x14ac:dyDescent="0.5">
      <c r="E692" s="71"/>
      <c r="F692" s="72"/>
      <c r="G692" s="72"/>
      <c r="H692" s="72"/>
    </row>
    <row r="693" spans="5:8" x14ac:dyDescent="0.5">
      <c r="E693" s="71"/>
      <c r="F693" s="72"/>
      <c r="G693" s="72"/>
      <c r="H693" s="72"/>
    </row>
    <row r="694" spans="5:8" x14ac:dyDescent="0.5">
      <c r="E694" s="71"/>
      <c r="F694" s="72"/>
      <c r="G694" s="72"/>
      <c r="H694" s="72"/>
    </row>
    <row r="695" spans="5:8" x14ac:dyDescent="0.5">
      <c r="E695" s="71"/>
      <c r="F695" s="72"/>
      <c r="G695" s="72"/>
      <c r="H695" s="72"/>
    </row>
    <row r="696" spans="5:8" x14ac:dyDescent="0.5">
      <c r="E696" s="71"/>
      <c r="F696" s="72"/>
      <c r="G696" s="72"/>
      <c r="H696" s="72"/>
    </row>
    <row r="697" spans="5:8" x14ac:dyDescent="0.5">
      <c r="E697" s="71"/>
      <c r="F697" s="72"/>
      <c r="G697" s="72"/>
      <c r="H697" s="72"/>
    </row>
    <row r="698" spans="5:8" x14ac:dyDescent="0.5">
      <c r="E698" s="71"/>
      <c r="F698" s="72"/>
      <c r="G698" s="72"/>
      <c r="H698" s="72"/>
    </row>
    <row r="699" spans="5:8" x14ac:dyDescent="0.5">
      <c r="E699" s="71"/>
      <c r="F699" s="72"/>
      <c r="G699" s="72"/>
      <c r="H699" s="72"/>
    </row>
    <row r="700" spans="5:8" x14ac:dyDescent="0.5">
      <c r="E700" s="71"/>
      <c r="F700" s="72"/>
      <c r="G700" s="72"/>
      <c r="H700" s="72"/>
    </row>
    <row r="701" spans="5:8" x14ac:dyDescent="0.5">
      <c r="E701" s="71"/>
      <c r="F701" s="72"/>
      <c r="G701" s="72"/>
      <c r="H701" s="72"/>
    </row>
    <row r="702" spans="5:8" x14ac:dyDescent="0.5">
      <c r="E702" s="71"/>
      <c r="F702" s="72"/>
      <c r="G702" s="72"/>
      <c r="H702" s="72"/>
    </row>
    <row r="703" spans="5:8" x14ac:dyDescent="0.5">
      <c r="E703" s="71"/>
      <c r="F703" s="72"/>
      <c r="G703" s="72"/>
      <c r="H703" s="72"/>
    </row>
    <row r="704" spans="5:8" x14ac:dyDescent="0.5">
      <c r="E704" s="71"/>
      <c r="F704" s="72"/>
      <c r="G704" s="72"/>
      <c r="H704" s="72"/>
    </row>
    <row r="705" spans="5:8" x14ac:dyDescent="0.5">
      <c r="E705" s="71"/>
      <c r="F705" s="72"/>
      <c r="G705" s="72"/>
      <c r="H705" s="72"/>
    </row>
    <row r="706" spans="5:8" x14ac:dyDescent="0.5">
      <c r="E706" s="71"/>
      <c r="F706" s="72"/>
      <c r="G706" s="72"/>
      <c r="H706" s="72"/>
    </row>
    <row r="707" spans="5:8" x14ac:dyDescent="0.5">
      <c r="E707" s="71"/>
      <c r="F707" s="72"/>
      <c r="G707" s="72"/>
      <c r="H707" s="72"/>
    </row>
    <row r="708" spans="5:8" x14ac:dyDescent="0.5">
      <c r="E708" s="71"/>
      <c r="F708" s="72"/>
      <c r="G708" s="72"/>
      <c r="H708" s="72"/>
    </row>
    <row r="709" spans="5:8" x14ac:dyDescent="0.5">
      <c r="E709" s="71"/>
      <c r="F709" s="72"/>
      <c r="G709" s="72"/>
      <c r="H709" s="72"/>
    </row>
    <row r="710" spans="5:8" x14ac:dyDescent="0.5">
      <c r="E710" s="71"/>
      <c r="F710" s="72"/>
      <c r="G710" s="72"/>
      <c r="H710" s="72"/>
    </row>
    <row r="711" spans="5:8" x14ac:dyDescent="0.5">
      <c r="E711" s="71"/>
      <c r="F711" s="72"/>
      <c r="G711" s="72"/>
      <c r="H711" s="72"/>
    </row>
    <row r="712" spans="5:8" x14ac:dyDescent="0.5">
      <c r="E712" s="71"/>
      <c r="F712" s="72"/>
      <c r="G712" s="72"/>
      <c r="H712" s="72"/>
    </row>
    <row r="713" spans="5:8" x14ac:dyDescent="0.5">
      <c r="E713" s="71"/>
      <c r="F713" s="72"/>
      <c r="G713" s="72"/>
      <c r="H713" s="72"/>
    </row>
    <row r="714" spans="5:8" x14ac:dyDescent="0.5">
      <c r="E714" s="71"/>
      <c r="F714" s="72"/>
      <c r="G714" s="72"/>
      <c r="H714" s="72"/>
    </row>
    <row r="715" spans="5:8" x14ac:dyDescent="0.5">
      <c r="E715" s="71"/>
      <c r="F715" s="72"/>
      <c r="G715" s="72"/>
      <c r="H715" s="72"/>
    </row>
    <row r="716" spans="5:8" x14ac:dyDescent="0.5">
      <c r="E716" s="71"/>
      <c r="F716" s="72"/>
      <c r="G716" s="72"/>
      <c r="H716" s="72"/>
    </row>
    <row r="717" spans="5:8" x14ac:dyDescent="0.5">
      <c r="E717" s="71"/>
      <c r="F717" s="72"/>
      <c r="G717" s="72"/>
      <c r="H717" s="72"/>
    </row>
    <row r="718" spans="5:8" x14ac:dyDescent="0.5">
      <c r="E718" s="71"/>
      <c r="F718" s="72"/>
      <c r="G718" s="72"/>
      <c r="H718" s="72"/>
    </row>
    <row r="719" spans="5:8" x14ac:dyDescent="0.5">
      <c r="E719" s="71"/>
      <c r="F719" s="72"/>
      <c r="G719" s="72"/>
      <c r="H719" s="72"/>
    </row>
    <row r="720" spans="5:8" x14ac:dyDescent="0.5">
      <c r="E720" s="71"/>
      <c r="F720" s="72"/>
      <c r="G720" s="72"/>
      <c r="H720" s="72"/>
    </row>
    <row r="721" spans="5:8" x14ac:dyDescent="0.5">
      <c r="E721" s="71"/>
      <c r="F721" s="72"/>
      <c r="G721" s="72"/>
      <c r="H721" s="72"/>
    </row>
    <row r="722" spans="5:8" x14ac:dyDescent="0.5">
      <c r="E722" s="71"/>
      <c r="F722" s="72"/>
      <c r="G722" s="72"/>
      <c r="H722" s="72"/>
    </row>
    <row r="723" spans="5:8" x14ac:dyDescent="0.5">
      <c r="E723" s="71"/>
      <c r="F723" s="72"/>
      <c r="G723" s="72"/>
      <c r="H723" s="72"/>
    </row>
    <row r="724" spans="5:8" x14ac:dyDescent="0.5">
      <c r="E724" s="71"/>
      <c r="F724" s="72"/>
      <c r="G724" s="72"/>
      <c r="H724" s="72"/>
    </row>
    <row r="725" spans="5:8" x14ac:dyDescent="0.5">
      <c r="E725" s="71"/>
      <c r="F725" s="72"/>
      <c r="G725" s="72"/>
      <c r="H725" s="72"/>
    </row>
    <row r="726" spans="5:8" x14ac:dyDescent="0.5">
      <c r="E726" s="71"/>
      <c r="F726" s="72"/>
      <c r="G726" s="72"/>
      <c r="H726" s="72"/>
    </row>
    <row r="727" spans="5:8" x14ac:dyDescent="0.5">
      <c r="E727" s="71"/>
      <c r="F727" s="72"/>
      <c r="G727" s="72"/>
      <c r="H727" s="72"/>
    </row>
    <row r="728" spans="5:8" x14ac:dyDescent="0.5">
      <c r="E728" s="71"/>
      <c r="F728" s="72"/>
      <c r="G728" s="72"/>
      <c r="H728" s="72"/>
    </row>
    <row r="729" spans="5:8" x14ac:dyDescent="0.5">
      <c r="E729" s="71"/>
      <c r="F729" s="72"/>
      <c r="G729" s="72"/>
      <c r="H729" s="72"/>
    </row>
    <row r="730" spans="5:8" x14ac:dyDescent="0.5">
      <c r="E730" s="71"/>
      <c r="F730" s="72"/>
      <c r="G730" s="72"/>
      <c r="H730" s="72"/>
    </row>
    <row r="731" spans="5:8" x14ac:dyDescent="0.5">
      <c r="E731" s="71"/>
      <c r="F731" s="72"/>
      <c r="G731" s="72"/>
      <c r="H731" s="72"/>
    </row>
    <row r="732" spans="5:8" x14ac:dyDescent="0.5">
      <c r="E732" s="71"/>
      <c r="F732" s="72"/>
      <c r="G732" s="72"/>
      <c r="H732" s="72"/>
    </row>
    <row r="733" spans="5:8" x14ac:dyDescent="0.5">
      <c r="E733" s="71"/>
      <c r="F733" s="72"/>
      <c r="G733" s="72"/>
      <c r="H733" s="72"/>
    </row>
    <row r="734" spans="5:8" x14ac:dyDescent="0.5">
      <c r="E734" s="71"/>
      <c r="F734" s="72"/>
      <c r="G734" s="72"/>
      <c r="H734" s="72"/>
    </row>
    <row r="735" spans="5:8" x14ac:dyDescent="0.5">
      <c r="E735" s="71"/>
      <c r="F735" s="72"/>
      <c r="G735" s="72"/>
      <c r="H735" s="72"/>
    </row>
    <row r="736" spans="5:8" x14ac:dyDescent="0.5">
      <c r="E736" s="71"/>
      <c r="F736" s="72"/>
      <c r="G736" s="72"/>
      <c r="H736" s="72"/>
    </row>
    <row r="737" spans="5:8" x14ac:dyDescent="0.5">
      <c r="E737" s="71"/>
      <c r="F737" s="72"/>
      <c r="G737" s="72"/>
      <c r="H737" s="72"/>
    </row>
    <row r="738" spans="5:8" x14ac:dyDescent="0.5">
      <c r="E738" s="71"/>
      <c r="F738" s="72"/>
      <c r="G738" s="72"/>
      <c r="H738" s="72"/>
    </row>
    <row r="739" spans="5:8" x14ac:dyDescent="0.5">
      <c r="E739" s="71"/>
      <c r="F739" s="72"/>
      <c r="G739" s="72"/>
      <c r="H739" s="72"/>
    </row>
    <row r="740" spans="5:8" x14ac:dyDescent="0.5">
      <c r="E740" s="71"/>
      <c r="F740" s="72"/>
      <c r="G740" s="72"/>
      <c r="H740" s="72"/>
    </row>
    <row r="741" spans="5:8" x14ac:dyDescent="0.5">
      <c r="E741" s="71"/>
      <c r="F741" s="72"/>
      <c r="G741" s="72"/>
      <c r="H741" s="72"/>
    </row>
    <row r="742" spans="5:8" x14ac:dyDescent="0.5">
      <c r="E742" s="71"/>
      <c r="F742" s="72"/>
      <c r="G742" s="72"/>
      <c r="H742" s="72"/>
    </row>
    <row r="743" spans="5:8" x14ac:dyDescent="0.5">
      <c r="E743" s="71"/>
      <c r="F743" s="72"/>
      <c r="G743" s="72"/>
      <c r="H743" s="72"/>
    </row>
    <row r="744" spans="5:8" x14ac:dyDescent="0.5">
      <c r="E744" s="71"/>
      <c r="F744" s="72"/>
      <c r="G744" s="72"/>
      <c r="H744" s="72"/>
    </row>
    <row r="745" spans="5:8" x14ac:dyDescent="0.5">
      <c r="E745" s="71"/>
      <c r="F745" s="72"/>
      <c r="G745" s="72"/>
      <c r="H745" s="72"/>
    </row>
    <row r="746" spans="5:8" x14ac:dyDescent="0.5">
      <c r="E746" s="71"/>
      <c r="F746" s="72"/>
      <c r="G746" s="72"/>
      <c r="H746" s="72"/>
    </row>
    <row r="747" spans="5:8" x14ac:dyDescent="0.5">
      <c r="E747" s="71"/>
      <c r="F747" s="72"/>
      <c r="G747" s="72"/>
      <c r="H747" s="72"/>
    </row>
    <row r="748" spans="5:8" x14ac:dyDescent="0.5">
      <c r="E748" s="71"/>
      <c r="F748" s="72"/>
      <c r="G748" s="72"/>
      <c r="H748" s="72"/>
    </row>
    <row r="749" spans="5:8" x14ac:dyDescent="0.5">
      <c r="E749" s="71"/>
      <c r="F749" s="72"/>
      <c r="G749" s="72"/>
      <c r="H749" s="72"/>
    </row>
    <row r="750" spans="5:8" x14ac:dyDescent="0.5">
      <c r="E750" s="71"/>
      <c r="F750" s="72"/>
      <c r="G750" s="72"/>
      <c r="H750" s="72"/>
    </row>
    <row r="751" spans="5:8" x14ac:dyDescent="0.5">
      <c r="E751" s="71"/>
      <c r="F751" s="72"/>
      <c r="G751" s="72"/>
      <c r="H751" s="72"/>
    </row>
    <row r="752" spans="5:8" x14ac:dyDescent="0.5">
      <c r="E752" s="71"/>
      <c r="F752" s="72"/>
      <c r="G752" s="72"/>
      <c r="H752" s="72"/>
    </row>
    <row r="753" spans="5:8" x14ac:dyDescent="0.5">
      <c r="E753" s="71"/>
      <c r="F753" s="72"/>
      <c r="G753" s="72"/>
      <c r="H753" s="72"/>
    </row>
    <row r="754" spans="5:8" x14ac:dyDescent="0.5">
      <c r="E754" s="71"/>
      <c r="F754" s="72"/>
      <c r="G754" s="72"/>
      <c r="H754" s="72"/>
    </row>
    <row r="755" spans="5:8" x14ac:dyDescent="0.5">
      <c r="E755" s="71"/>
      <c r="F755" s="72"/>
      <c r="G755" s="72"/>
      <c r="H755" s="72"/>
    </row>
    <row r="756" spans="5:8" x14ac:dyDescent="0.5">
      <c r="E756" s="71"/>
      <c r="F756" s="72"/>
      <c r="G756" s="72"/>
      <c r="H756" s="72"/>
    </row>
    <row r="757" spans="5:8" x14ac:dyDescent="0.5">
      <c r="E757" s="71"/>
      <c r="F757" s="72"/>
      <c r="G757" s="72"/>
      <c r="H757" s="72"/>
    </row>
    <row r="758" spans="5:8" x14ac:dyDescent="0.5">
      <c r="E758" s="71"/>
      <c r="F758" s="72"/>
      <c r="G758" s="72"/>
      <c r="H758" s="72"/>
    </row>
    <row r="759" spans="5:8" x14ac:dyDescent="0.5">
      <c r="E759" s="71"/>
      <c r="F759" s="72"/>
      <c r="G759" s="72"/>
      <c r="H759" s="72"/>
    </row>
    <row r="760" spans="5:8" x14ac:dyDescent="0.5">
      <c r="E760" s="71"/>
      <c r="F760" s="72"/>
      <c r="G760" s="72"/>
      <c r="H760" s="72"/>
    </row>
    <row r="761" spans="5:8" x14ac:dyDescent="0.5">
      <c r="E761" s="71"/>
      <c r="F761" s="72"/>
      <c r="G761" s="72"/>
      <c r="H761" s="72"/>
    </row>
    <row r="762" spans="5:8" x14ac:dyDescent="0.5">
      <c r="E762" s="71"/>
      <c r="F762" s="72"/>
      <c r="G762" s="72"/>
      <c r="H762" s="72"/>
    </row>
    <row r="763" spans="5:8" x14ac:dyDescent="0.5">
      <c r="E763" s="71"/>
      <c r="F763" s="72"/>
      <c r="G763" s="72"/>
      <c r="H763" s="72"/>
    </row>
    <row r="764" spans="5:8" x14ac:dyDescent="0.5">
      <c r="E764" s="71"/>
      <c r="F764" s="72"/>
      <c r="G764" s="72"/>
      <c r="H764" s="72"/>
    </row>
    <row r="765" spans="5:8" x14ac:dyDescent="0.5">
      <c r="E765" s="71"/>
      <c r="F765" s="72"/>
      <c r="G765" s="72"/>
      <c r="H765" s="72"/>
    </row>
    <row r="766" spans="5:8" x14ac:dyDescent="0.5">
      <c r="E766" s="71"/>
      <c r="F766" s="72"/>
      <c r="G766" s="72"/>
      <c r="H766" s="72"/>
    </row>
    <row r="767" spans="5:8" x14ac:dyDescent="0.5">
      <c r="E767" s="71"/>
      <c r="F767" s="72"/>
      <c r="G767" s="72"/>
      <c r="H767" s="72"/>
    </row>
    <row r="768" spans="5:8" x14ac:dyDescent="0.5">
      <c r="E768" s="71"/>
      <c r="F768" s="72"/>
      <c r="G768" s="72"/>
      <c r="H768" s="72"/>
    </row>
    <row r="769" spans="5:8" x14ac:dyDescent="0.5">
      <c r="E769" s="71"/>
      <c r="F769" s="72"/>
      <c r="G769" s="72"/>
      <c r="H769" s="72"/>
    </row>
    <row r="770" spans="5:8" x14ac:dyDescent="0.5">
      <c r="E770" s="71"/>
      <c r="F770" s="72"/>
      <c r="G770" s="72"/>
      <c r="H770" s="72"/>
    </row>
    <row r="771" spans="5:8" x14ac:dyDescent="0.5">
      <c r="E771" s="71"/>
      <c r="F771" s="72"/>
      <c r="G771" s="72"/>
      <c r="H771" s="72"/>
    </row>
    <row r="772" spans="5:8" x14ac:dyDescent="0.5">
      <c r="E772" s="71"/>
      <c r="F772" s="72"/>
      <c r="G772" s="72"/>
      <c r="H772" s="72"/>
    </row>
    <row r="773" spans="5:8" x14ac:dyDescent="0.5">
      <c r="E773" s="71"/>
      <c r="F773" s="72"/>
      <c r="G773" s="72"/>
      <c r="H773" s="72"/>
    </row>
    <row r="774" spans="5:8" x14ac:dyDescent="0.5">
      <c r="E774" s="71"/>
      <c r="F774" s="72"/>
      <c r="G774" s="72"/>
      <c r="H774" s="72"/>
    </row>
    <row r="775" spans="5:8" x14ac:dyDescent="0.5">
      <c r="E775" s="71"/>
      <c r="F775" s="72"/>
      <c r="G775" s="72"/>
      <c r="H775" s="72"/>
    </row>
    <row r="776" spans="5:8" x14ac:dyDescent="0.5">
      <c r="E776" s="71"/>
      <c r="F776" s="72"/>
      <c r="G776" s="72"/>
      <c r="H776" s="72"/>
    </row>
    <row r="777" spans="5:8" x14ac:dyDescent="0.5">
      <c r="E777" s="71"/>
      <c r="F777" s="72"/>
      <c r="G777" s="72"/>
      <c r="H777" s="72"/>
    </row>
    <row r="778" spans="5:8" x14ac:dyDescent="0.5">
      <c r="E778" s="71"/>
      <c r="F778" s="72"/>
      <c r="G778" s="72"/>
      <c r="H778" s="72"/>
    </row>
    <row r="779" spans="5:8" x14ac:dyDescent="0.5">
      <c r="E779" s="71"/>
      <c r="F779" s="72"/>
      <c r="G779" s="72"/>
      <c r="H779" s="72"/>
    </row>
    <row r="780" spans="5:8" x14ac:dyDescent="0.5">
      <c r="E780" s="71"/>
      <c r="F780" s="72"/>
      <c r="G780" s="72"/>
      <c r="H780" s="72"/>
    </row>
    <row r="781" spans="5:8" x14ac:dyDescent="0.5">
      <c r="E781" s="71"/>
      <c r="F781" s="72"/>
      <c r="G781" s="72"/>
      <c r="H781" s="72"/>
    </row>
    <row r="782" spans="5:8" x14ac:dyDescent="0.5">
      <c r="E782" s="71"/>
      <c r="F782" s="72"/>
      <c r="G782" s="72"/>
      <c r="H782" s="72"/>
    </row>
    <row r="783" spans="5:8" x14ac:dyDescent="0.5">
      <c r="E783" s="71"/>
      <c r="F783" s="72"/>
      <c r="G783" s="72"/>
      <c r="H783" s="72"/>
    </row>
    <row r="784" spans="5:8" x14ac:dyDescent="0.5">
      <c r="E784" s="71"/>
      <c r="F784" s="72"/>
      <c r="G784" s="72"/>
      <c r="H784" s="72"/>
    </row>
    <row r="785" spans="5:8" x14ac:dyDescent="0.5">
      <c r="E785" s="71"/>
      <c r="F785" s="72"/>
      <c r="G785" s="72"/>
      <c r="H785" s="72"/>
    </row>
    <row r="786" spans="5:8" x14ac:dyDescent="0.5">
      <c r="E786" s="71"/>
      <c r="F786" s="72"/>
      <c r="G786" s="72"/>
      <c r="H786" s="72"/>
    </row>
    <row r="787" spans="5:8" x14ac:dyDescent="0.5">
      <c r="E787" s="71"/>
      <c r="F787" s="72"/>
      <c r="G787" s="72"/>
      <c r="H787" s="72"/>
    </row>
    <row r="788" spans="5:8" x14ac:dyDescent="0.5">
      <c r="E788" s="71"/>
      <c r="F788" s="72"/>
      <c r="G788" s="72"/>
      <c r="H788" s="72"/>
    </row>
    <row r="789" spans="5:8" x14ac:dyDescent="0.5">
      <c r="E789" s="71"/>
      <c r="F789" s="72"/>
      <c r="G789" s="72"/>
      <c r="H789" s="72"/>
    </row>
    <row r="790" spans="5:8" x14ac:dyDescent="0.5">
      <c r="E790" s="71"/>
      <c r="F790" s="72"/>
      <c r="G790" s="72"/>
      <c r="H790" s="72"/>
    </row>
    <row r="791" spans="5:8" x14ac:dyDescent="0.5">
      <c r="E791" s="71"/>
      <c r="F791" s="72"/>
      <c r="G791" s="72"/>
      <c r="H791" s="72"/>
    </row>
    <row r="792" spans="5:8" x14ac:dyDescent="0.5">
      <c r="E792" s="71"/>
      <c r="F792" s="72"/>
      <c r="G792" s="72"/>
      <c r="H792" s="72"/>
    </row>
    <row r="793" spans="5:8" x14ac:dyDescent="0.5">
      <c r="E793" s="71"/>
      <c r="F793" s="72"/>
      <c r="G793" s="72"/>
      <c r="H793" s="72"/>
    </row>
    <row r="794" spans="5:8" x14ac:dyDescent="0.5">
      <c r="E794" s="71"/>
      <c r="F794" s="72"/>
      <c r="G794" s="72"/>
      <c r="H794" s="72"/>
    </row>
    <row r="795" spans="5:8" x14ac:dyDescent="0.5">
      <c r="E795" s="71"/>
      <c r="F795" s="72"/>
      <c r="G795" s="72"/>
      <c r="H795" s="72"/>
    </row>
    <row r="796" spans="5:8" x14ac:dyDescent="0.5">
      <c r="E796" s="71"/>
      <c r="F796" s="72"/>
      <c r="G796" s="72"/>
      <c r="H796" s="72"/>
    </row>
    <row r="797" spans="5:8" x14ac:dyDescent="0.5">
      <c r="E797" s="71"/>
      <c r="F797" s="72"/>
      <c r="G797" s="72"/>
      <c r="H797" s="72"/>
    </row>
    <row r="798" spans="5:8" x14ac:dyDescent="0.5">
      <c r="E798" s="71"/>
      <c r="F798" s="72"/>
      <c r="G798" s="72"/>
      <c r="H798" s="72"/>
    </row>
    <row r="799" spans="5:8" x14ac:dyDescent="0.5">
      <c r="E799" s="71"/>
      <c r="F799" s="72"/>
      <c r="G799" s="72"/>
      <c r="H799" s="72"/>
    </row>
    <row r="800" spans="5:8" x14ac:dyDescent="0.5">
      <c r="E800" s="71"/>
      <c r="F800" s="72"/>
      <c r="G800" s="72"/>
      <c r="H800" s="72"/>
    </row>
    <row r="801" spans="5:8" x14ac:dyDescent="0.5">
      <c r="E801" s="71"/>
      <c r="F801" s="72"/>
      <c r="G801" s="72"/>
      <c r="H801" s="72"/>
    </row>
    <row r="802" spans="5:8" x14ac:dyDescent="0.5">
      <c r="E802" s="71"/>
      <c r="F802" s="72"/>
      <c r="G802" s="72"/>
      <c r="H802" s="72"/>
    </row>
    <row r="803" spans="5:8" x14ac:dyDescent="0.5">
      <c r="E803" s="71"/>
      <c r="F803" s="72"/>
      <c r="G803" s="72"/>
      <c r="H803" s="72"/>
    </row>
    <row r="804" spans="5:8" x14ac:dyDescent="0.5">
      <c r="E804" s="71"/>
      <c r="F804" s="72"/>
      <c r="G804" s="72"/>
      <c r="H804" s="72"/>
    </row>
    <row r="805" spans="5:8" x14ac:dyDescent="0.5">
      <c r="E805" s="71"/>
      <c r="F805" s="72"/>
      <c r="G805" s="72"/>
      <c r="H805" s="72"/>
    </row>
    <row r="806" spans="5:8" x14ac:dyDescent="0.5">
      <c r="E806" s="71"/>
      <c r="F806" s="72"/>
      <c r="G806" s="72"/>
      <c r="H806" s="72"/>
    </row>
    <row r="807" spans="5:8" x14ac:dyDescent="0.5">
      <c r="E807" s="71"/>
      <c r="F807" s="72"/>
      <c r="G807" s="72"/>
      <c r="H807" s="72"/>
    </row>
    <row r="808" spans="5:8" x14ac:dyDescent="0.5">
      <c r="E808" s="71"/>
      <c r="F808" s="72"/>
      <c r="G808" s="72"/>
      <c r="H808" s="72"/>
    </row>
    <row r="809" spans="5:8" x14ac:dyDescent="0.5">
      <c r="E809" s="71"/>
      <c r="F809" s="72"/>
      <c r="G809" s="72"/>
      <c r="H809" s="72"/>
    </row>
    <row r="810" spans="5:8" x14ac:dyDescent="0.5">
      <c r="E810" s="71"/>
      <c r="F810" s="72"/>
      <c r="G810" s="72"/>
      <c r="H810" s="72"/>
    </row>
    <row r="811" spans="5:8" x14ac:dyDescent="0.5">
      <c r="E811" s="71"/>
      <c r="F811" s="72"/>
      <c r="G811" s="72"/>
      <c r="H811" s="72"/>
    </row>
    <row r="812" spans="5:8" x14ac:dyDescent="0.5">
      <c r="E812" s="71"/>
      <c r="F812" s="72"/>
      <c r="G812" s="72"/>
      <c r="H812" s="72"/>
    </row>
    <row r="813" spans="5:8" x14ac:dyDescent="0.5">
      <c r="E813" s="71"/>
      <c r="F813" s="72"/>
      <c r="G813" s="72"/>
      <c r="H813" s="72"/>
    </row>
    <row r="814" spans="5:8" x14ac:dyDescent="0.5">
      <c r="E814" s="71"/>
      <c r="F814" s="72"/>
      <c r="G814" s="72"/>
      <c r="H814" s="72"/>
    </row>
    <row r="815" spans="5:8" x14ac:dyDescent="0.5">
      <c r="E815" s="71"/>
      <c r="F815" s="72"/>
      <c r="G815" s="72"/>
      <c r="H815" s="72"/>
    </row>
    <row r="816" spans="5:8" x14ac:dyDescent="0.5">
      <c r="E816" s="71"/>
      <c r="F816" s="72"/>
      <c r="G816" s="72"/>
      <c r="H816" s="72"/>
    </row>
    <row r="817" spans="5:8" x14ac:dyDescent="0.5">
      <c r="E817" s="71"/>
      <c r="F817" s="72"/>
      <c r="G817" s="72"/>
      <c r="H817" s="72"/>
    </row>
    <row r="818" spans="5:8" x14ac:dyDescent="0.5">
      <c r="E818" s="71"/>
      <c r="F818" s="72"/>
      <c r="G818" s="72"/>
      <c r="H818" s="72"/>
    </row>
    <row r="819" spans="5:8" x14ac:dyDescent="0.5">
      <c r="E819" s="71"/>
      <c r="F819" s="72"/>
      <c r="G819" s="72"/>
      <c r="H819" s="72"/>
    </row>
    <row r="820" spans="5:8" x14ac:dyDescent="0.5">
      <c r="E820" s="71"/>
      <c r="F820" s="72"/>
      <c r="G820" s="72"/>
      <c r="H820" s="72"/>
    </row>
    <row r="821" spans="5:8" x14ac:dyDescent="0.5">
      <c r="E821" s="71"/>
      <c r="F821" s="72"/>
      <c r="G821" s="72"/>
      <c r="H821" s="72"/>
    </row>
    <row r="822" spans="5:8" x14ac:dyDescent="0.5">
      <c r="E822" s="71"/>
      <c r="F822" s="72"/>
      <c r="G822" s="72"/>
      <c r="H822" s="72"/>
    </row>
    <row r="823" spans="5:8" x14ac:dyDescent="0.5">
      <c r="E823" s="71"/>
      <c r="F823" s="72"/>
      <c r="G823" s="72"/>
      <c r="H823" s="72"/>
    </row>
    <row r="824" spans="5:8" x14ac:dyDescent="0.5">
      <c r="E824" s="71"/>
      <c r="F824" s="72"/>
      <c r="G824" s="72"/>
      <c r="H824" s="72"/>
    </row>
    <row r="825" spans="5:8" x14ac:dyDescent="0.5">
      <c r="E825" s="71"/>
      <c r="F825" s="72"/>
      <c r="G825" s="72"/>
      <c r="H825" s="72"/>
    </row>
    <row r="826" spans="5:8" x14ac:dyDescent="0.5">
      <c r="E826" s="71"/>
      <c r="F826" s="72"/>
      <c r="G826" s="72"/>
      <c r="H826" s="72"/>
    </row>
    <row r="827" spans="5:8" x14ac:dyDescent="0.5">
      <c r="E827" s="71"/>
      <c r="F827" s="72"/>
      <c r="G827" s="72"/>
      <c r="H827" s="72"/>
    </row>
    <row r="828" spans="5:8" x14ac:dyDescent="0.5">
      <c r="E828" s="71"/>
      <c r="F828" s="72"/>
      <c r="G828" s="72"/>
      <c r="H828" s="72"/>
    </row>
    <row r="829" spans="5:8" x14ac:dyDescent="0.5">
      <c r="E829" s="71"/>
      <c r="F829" s="72"/>
      <c r="G829" s="72"/>
      <c r="H829" s="72"/>
    </row>
    <row r="830" spans="5:8" x14ac:dyDescent="0.5">
      <c r="E830" s="71"/>
      <c r="F830" s="72"/>
      <c r="G830" s="72"/>
      <c r="H830" s="72"/>
    </row>
    <row r="831" spans="5:8" x14ac:dyDescent="0.5">
      <c r="E831" s="71"/>
      <c r="F831" s="72"/>
      <c r="G831" s="72"/>
      <c r="H831" s="72"/>
    </row>
    <row r="832" spans="5:8" x14ac:dyDescent="0.5">
      <c r="E832" s="71"/>
      <c r="F832" s="72"/>
      <c r="G832" s="72"/>
      <c r="H832" s="72"/>
    </row>
    <row r="833" spans="5:8" x14ac:dyDescent="0.5">
      <c r="E833" s="71"/>
      <c r="F833" s="72"/>
      <c r="G833" s="72"/>
      <c r="H833" s="72"/>
    </row>
    <row r="834" spans="5:8" x14ac:dyDescent="0.5">
      <c r="E834" s="71"/>
      <c r="F834" s="72"/>
      <c r="G834" s="72"/>
      <c r="H834" s="72"/>
    </row>
    <row r="835" spans="5:8" x14ac:dyDescent="0.5">
      <c r="E835" s="71"/>
      <c r="F835" s="72"/>
      <c r="G835" s="72"/>
      <c r="H835" s="72"/>
    </row>
    <row r="836" spans="5:8" x14ac:dyDescent="0.5">
      <c r="E836" s="71"/>
      <c r="F836" s="72"/>
      <c r="G836" s="72"/>
      <c r="H836" s="72"/>
    </row>
    <row r="837" spans="5:8" x14ac:dyDescent="0.5">
      <c r="E837" s="71"/>
      <c r="F837" s="72"/>
      <c r="G837" s="72"/>
      <c r="H837" s="72"/>
    </row>
    <row r="838" spans="5:8" x14ac:dyDescent="0.5">
      <c r="E838" s="71"/>
      <c r="F838" s="72"/>
      <c r="G838" s="72"/>
      <c r="H838" s="72"/>
    </row>
    <row r="839" spans="5:8" x14ac:dyDescent="0.5">
      <c r="E839" s="71"/>
      <c r="F839" s="72"/>
      <c r="G839" s="72"/>
      <c r="H839" s="72"/>
    </row>
    <row r="840" spans="5:8" x14ac:dyDescent="0.5">
      <c r="E840" s="71"/>
      <c r="F840" s="72"/>
      <c r="G840" s="72"/>
      <c r="H840" s="72"/>
    </row>
    <row r="841" spans="5:8" x14ac:dyDescent="0.5">
      <c r="E841" s="71"/>
      <c r="F841" s="72"/>
      <c r="G841" s="72"/>
      <c r="H841" s="72"/>
    </row>
    <row r="842" spans="5:8" x14ac:dyDescent="0.5">
      <c r="E842" s="71"/>
      <c r="F842" s="72"/>
      <c r="G842" s="72"/>
      <c r="H842" s="72"/>
    </row>
    <row r="843" spans="5:8" x14ac:dyDescent="0.5">
      <c r="E843" s="71"/>
      <c r="F843" s="72"/>
      <c r="G843" s="72"/>
      <c r="H843" s="72"/>
    </row>
    <row r="844" spans="5:8" x14ac:dyDescent="0.5">
      <c r="E844" s="71"/>
      <c r="F844" s="72"/>
      <c r="G844" s="72"/>
      <c r="H844" s="72"/>
    </row>
    <row r="845" spans="5:8" x14ac:dyDescent="0.5">
      <c r="E845" s="71"/>
      <c r="F845" s="72"/>
      <c r="G845" s="72"/>
      <c r="H845" s="72"/>
    </row>
    <row r="846" spans="5:8" x14ac:dyDescent="0.5">
      <c r="E846" s="71"/>
      <c r="F846" s="72"/>
      <c r="G846" s="72"/>
      <c r="H846" s="72"/>
    </row>
    <row r="847" spans="5:8" x14ac:dyDescent="0.5">
      <c r="E847" s="71"/>
      <c r="F847" s="72"/>
      <c r="G847" s="72"/>
      <c r="H847" s="72"/>
    </row>
    <row r="848" spans="5:8" x14ac:dyDescent="0.5">
      <c r="E848" s="71"/>
      <c r="F848" s="72"/>
      <c r="G848" s="72"/>
      <c r="H848" s="72"/>
    </row>
    <row r="849" spans="5:8" x14ac:dyDescent="0.5">
      <c r="E849" s="71"/>
      <c r="F849" s="72"/>
      <c r="G849" s="72"/>
      <c r="H849" s="72"/>
    </row>
    <row r="850" spans="5:8" x14ac:dyDescent="0.5">
      <c r="E850" s="71"/>
      <c r="F850" s="72"/>
      <c r="G850" s="72"/>
      <c r="H850" s="72"/>
    </row>
    <row r="851" spans="5:8" x14ac:dyDescent="0.5">
      <c r="E851" s="71"/>
      <c r="F851" s="72"/>
      <c r="G851" s="72"/>
      <c r="H851" s="72"/>
    </row>
    <row r="852" spans="5:8" x14ac:dyDescent="0.5">
      <c r="E852" s="71"/>
      <c r="F852" s="72"/>
      <c r="G852" s="72"/>
      <c r="H852" s="72"/>
    </row>
    <row r="853" spans="5:8" x14ac:dyDescent="0.5">
      <c r="E853" s="71"/>
      <c r="F853" s="72"/>
      <c r="G853" s="72"/>
      <c r="H853" s="72"/>
    </row>
    <row r="854" spans="5:8" x14ac:dyDescent="0.5">
      <c r="E854" s="71"/>
      <c r="F854" s="72"/>
      <c r="G854" s="72"/>
      <c r="H854" s="72"/>
    </row>
    <row r="855" spans="5:8" x14ac:dyDescent="0.5">
      <c r="E855" s="71"/>
      <c r="F855" s="72"/>
      <c r="G855" s="72"/>
      <c r="H855" s="72"/>
    </row>
    <row r="856" spans="5:8" x14ac:dyDescent="0.5">
      <c r="E856" s="71"/>
      <c r="F856" s="72"/>
      <c r="G856" s="72"/>
      <c r="H856" s="72"/>
    </row>
    <row r="857" spans="5:8" x14ac:dyDescent="0.5">
      <c r="E857" s="71"/>
      <c r="F857" s="72"/>
      <c r="G857" s="72"/>
      <c r="H857" s="72"/>
    </row>
    <row r="858" spans="5:8" x14ac:dyDescent="0.5">
      <c r="E858" s="71"/>
      <c r="F858" s="72"/>
      <c r="G858" s="72"/>
      <c r="H858" s="72"/>
    </row>
    <row r="859" spans="5:8" x14ac:dyDescent="0.5">
      <c r="E859" s="71"/>
      <c r="F859" s="72"/>
      <c r="G859" s="72"/>
      <c r="H859" s="72"/>
    </row>
    <row r="860" spans="5:8" x14ac:dyDescent="0.5">
      <c r="E860" s="71"/>
      <c r="F860" s="72"/>
      <c r="G860" s="72"/>
      <c r="H860" s="72"/>
    </row>
    <row r="861" spans="5:8" x14ac:dyDescent="0.5">
      <c r="E861" s="71"/>
      <c r="F861" s="72"/>
      <c r="G861" s="72"/>
      <c r="H861" s="72"/>
    </row>
    <row r="862" spans="5:8" x14ac:dyDescent="0.5">
      <c r="E862" s="71"/>
      <c r="F862" s="72"/>
      <c r="G862" s="72"/>
      <c r="H862" s="72"/>
    </row>
    <row r="863" spans="5:8" x14ac:dyDescent="0.5">
      <c r="E863" s="71"/>
      <c r="F863" s="72"/>
      <c r="G863" s="72"/>
      <c r="H863" s="72"/>
    </row>
    <row r="864" spans="5:8" x14ac:dyDescent="0.5">
      <c r="E864" s="71"/>
      <c r="F864" s="72"/>
      <c r="G864" s="72"/>
      <c r="H864" s="72"/>
    </row>
    <row r="865" spans="5:8" x14ac:dyDescent="0.5">
      <c r="E865" s="71"/>
      <c r="F865" s="72"/>
      <c r="G865" s="72"/>
      <c r="H865" s="72"/>
    </row>
    <row r="866" spans="5:8" x14ac:dyDescent="0.5">
      <c r="E866" s="71"/>
      <c r="F866" s="72"/>
      <c r="G866" s="72"/>
      <c r="H866" s="72"/>
    </row>
    <row r="867" spans="5:8" x14ac:dyDescent="0.5">
      <c r="E867" s="71"/>
      <c r="F867" s="72"/>
      <c r="G867" s="72"/>
      <c r="H867" s="72"/>
    </row>
    <row r="868" spans="5:8" x14ac:dyDescent="0.5">
      <c r="E868" s="71"/>
      <c r="F868" s="72"/>
      <c r="G868" s="72"/>
      <c r="H868" s="72"/>
    </row>
    <row r="869" spans="5:8" x14ac:dyDescent="0.5">
      <c r="E869" s="71"/>
      <c r="F869" s="72"/>
      <c r="G869" s="72"/>
      <c r="H869" s="72"/>
    </row>
    <row r="870" spans="5:8" x14ac:dyDescent="0.5">
      <c r="E870" s="71"/>
      <c r="F870" s="72"/>
      <c r="G870" s="72"/>
      <c r="H870" s="72"/>
    </row>
    <row r="871" spans="5:8" x14ac:dyDescent="0.5">
      <c r="E871" s="71"/>
      <c r="F871" s="72"/>
      <c r="G871" s="72"/>
      <c r="H871" s="72"/>
    </row>
    <row r="872" spans="5:8" x14ac:dyDescent="0.5">
      <c r="E872" s="71"/>
      <c r="F872" s="72"/>
      <c r="G872" s="72"/>
      <c r="H872" s="72"/>
    </row>
    <row r="873" spans="5:8" x14ac:dyDescent="0.5">
      <c r="E873" s="71"/>
      <c r="F873" s="72"/>
      <c r="G873" s="72"/>
      <c r="H873" s="72"/>
    </row>
    <row r="874" spans="5:8" x14ac:dyDescent="0.5">
      <c r="E874" s="71"/>
      <c r="F874" s="72"/>
      <c r="G874" s="72"/>
      <c r="H874" s="72"/>
    </row>
    <row r="875" spans="5:8" x14ac:dyDescent="0.5">
      <c r="E875" s="71"/>
      <c r="F875" s="72"/>
      <c r="G875" s="72"/>
      <c r="H875" s="72"/>
    </row>
    <row r="876" spans="5:8" x14ac:dyDescent="0.5">
      <c r="E876" s="71"/>
      <c r="F876" s="72"/>
      <c r="G876" s="72"/>
      <c r="H876" s="72"/>
    </row>
    <row r="877" spans="5:8" x14ac:dyDescent="0.5">
      <c r="E877" s="71"/>
      <c r="F877" s="72"/>
      <c r="G877" s="72"/>
      <c r="H877" s="72"/>
    </row>
    <row r="878" spans="5:8" x14ac:dyDescent="0.5">
      <c r="E878" s="71"/>
      <c r="F878" s="72"/>
      <c r="G878" s="72"/>
      <c r="H878" s="72"/>
    </row>
    <row r="879" spans="5:8" x14ac:dyDescent="0.5">
      <c r="E879" s="71"/>
      <c r="F879" s="72"/>
      <c r="G879" s="72"/>
      <c r="H879" s="72"/>
    </row>
    <row r="880" spans="5:8" x14ac:dyDescent="0.5">
      <c r="E880" s="71"/>
      <c r="F880" s="72"/>
      <c r="G880" s="72"/>
      <c r="H880" s="72"/>
    </row>
    <row r="881" spans="5:8" x14ac:dyDescent="0.5">
      <c r="E881" s="71"/>
      <c r="F881" s="72"/>
      <c r="G881" s="72"/>
      <c r="H881" s="72"/>
    </row>
    <row r="882" spans="5:8" x14ac:dyDescent="0.5">
      <c r="E882" s="71"/>
      <c r="F882" s="72"/>
      <c r="G882" s="72"/>
      <c r="H882" s="72"/>
    </row>
    <row r="883" spans="5:8" x14ac:dyDescent="0.5">
      <c r="E883" s="71"/>
      <c r="F883" s="72"/>
      <c r="G883" s="72"/>
      <c r="H883" s="72"/>
    </row>
    <row r="884" spans="5:8" x14ac:dyDescent="0.5">
      <c r="E884" s="71"/>
      <c r="F884" s="72"/>
      <c r="G884" s="72"/>
      <c r="H884" s="72"/>
    </row>
    <row r="885" spans="5:8" x14ac:dyDescent="0.5">
      <c r="E885" s="71"/>
      <c r="F885" s="72"/>
      <c r="G885" s="72"/>
      <c r="H885" s="72"/>
    </row>
    <row r="886" spans="5:8" x14ac:dyDescent="0.5">
      <c r="E886" s="71"/>
      <c r="F886" s="72"/>
      <c r="G886" s="72"/>
      <c r="H886" s="72"/>
    </row>
    <row r="887" spans="5:8" x14ac:dyDescent="0.5">
      <c r="E887" s="71"/>
      <c r="F887" s="72"/>
      <c r="G887" s="72"/>
      <c r="H887" s="72"/>
    </row>
    <row r="888" spans="5:8" x14ac:dyDescent="0.5">
      <c r="E888" s="71"/>
      <c r="F888" s="72"/>
      <c r="G888" s="72"/>
      <c r="H888" s="72"/>
    </row>
    <row r="889" spans="5:8" x14ac:dyDescent="0.5">
      <c r="E889" s="71"/>
      <c r="F889" s="72"/>
      <c r="G889" s="72"/>
      <c r="H889" s="72"/>
    </row>
    <row r="890" spans="5:8" x14ac:dyDescent="0.5">
      <c r="E890" s="71"/>
      <c r="F890" s="72"/>
      <c r="G890" s="72"/>
      <c r="H890" s="72"/>
    </row>
    <row r="891" spans="5:8" x14ac:dyDescent="0.5">
      <c r="E891" s="71"/>
      <c r="F891" s="72"/>
      <c r="G891" s="72"/>
      <c r="H891" s="72"/>
    </row>
    <row r="892" spans="5:8" x14ac:dyDescent="0.5">
      <c r="E892" s="71"/>
      <c r="F892" s="72"/>
      <c r="G892" s="72"/>
      <c r="H892" s="72"/>
    </row>
    <row r="893" spans="5:8" x14ac:dyDescent="0.5">
      <c r="E893" s="71"/>
      <c r="F893" s="72"/>
      <c r="G893" s="72"/>
      <c r="H893" s="72"/>
    </row>
    <row r="894" spans="5:8" x14ac:dyDescent="0.5">
      <c r="E894" s="71"/>
      <c r="F894" s="72"/>
      <c r="G894" s="72"/>
      <c r="H894" s="72"/>
    </row>
    <row r="895" spans="5:8" x14ac:dyDescent="0.5">
      <c r="E895" s="71"/>
      <c r="F895" s="72"/>
      <c r="G895" s="72"/>
      <c r="H895" s="72"/>
    </row>
    <row r="896" spans="5:8" x14ac:dyDescent="0.5">
      <c r="E896" s="71"/>
      <c r="F896" s="72"/>
      <c r="G896" s="72"/>
      <c r="H896" s="72"/>
    </row>
    <row r="897" spans="5:8" x14ac:dyDescent="0.5">
      <c r="E897" s="71"/>
      <c r="F897" s="72"/>
      <c r="G897" s="72"/>
      <c r="H897" s="72"/>
    </row>
    <row r="898" spans="5:8" x14ac:dyDescent="0.5">
      <c r="E898" s="71"/>
      <c r="F898" s="72"/>
      <c r="G898" s="72"/>
      <c r="H898" s="72"/>
    </row>
    <row r="899" spans="5:8" x14ac:dyDescent="0.5">
      <c r="E899" s="71"/>
      <c r="F899" s="72"/>
      <c r="G899" s="72"/>
      <c r="H899" s="72"/>
    </row>
    <row r="900" spans="5:8" x14ac:dyDescent="0.5">
      <c r="E900" s="71"/>
      <c r="F900" s="72"/>
      <c r="G900" s="72"/>
      <c r="H900" s="72"/>
    </row>
    <row r="901" spans="5:8" x14ac:dyDescent="0.5">
      <c r="E901" s="71"/>
      <c r="F901" s="72"/>
      <c r="G901" s="72"/>
      <c r="H901" s="72"/>
    </row>
    <row r="902" spans="5:8" x14ac:dyDescent="0.5">
      <c r="E902" s="71"/>
      <c r="F902" s="72"/>
      <c r="G902" s="72"/>
      <c r="H902" s="72"/>
    </row>
    <row r="903" spans="5:8" x14ac:dyDescent="0.5">
      <c r="E903" s="71"/>
      <c r="F903" s="72"/>
      <c r="G903" s="72"/>
      <c r="H903" s="72"/>
    </row>
    <row r="904" spans="5:8" x14ac:dyDescent="0.5">
      <c r="E904" s="71"/>
      <c r="F904" s="72"/>
      <c r="G904" s="72"/>
      <c r="H904" s="72"/>
    </row>
    <row r="905" spans="5:8" x14ac:dyDescent="0.5">
      <c r="E905" s="71"/>
      <c r="F905" s="72"/>
      <c r="G905" s="72"/>
      <c r="H905" s="72"/>
    </row>
    <row r="906" spans="5:8" x14ac:dyDescent="0.5">
      <c r="E906" s="71"/>
      <c r="F906" s="72"/>
      <c r="G906" s="72"/>
      <c r="H906" s="72"/>
    </row>
    <row r="907" spans="5:8" x14ac:dyDescent="0.5">
      <c r="E907" s="71"/>
      <c r="F907" s="72"/>
      <c r="G907" s="72"/>
      <c r="H907" s="72"/>
    </row>
    <row r="908" spans="5:8" x14ac:dyDescent="0.5">
      <c r="E908" s="71"/>
      <c r="F908" s="72"/>
      <c r="G908" s="72"/>
      <c r="H908" s="72"/>
    </row>
  </sheetData>
  <mergeCells count="4">
    <mergeCell ref="A3:B3"/>
    <mergeCell ref="F4:G4"/>
    <mergeCell ref="A57:C57"/>
    <mergeCell ref="F57:G57"/>
  </mergeCells>
  <pageMargins left="0.17" right="0.17" top="0.52" bottom="0.49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8D84-5536-41D3-9D2B-4FE21987981B}">
  <dimension ref="A1:F49"/>
  <sheetViews>
    <sheetView workbookViewId="0">
      <pane xSplit="2" ySplit="4" topLeftCell="C5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21.75" x14ac:dyDescent="0.5"/>
  <cols>
    <col min="1" max="1" width="3.7109375" customWidth="1"/>
    <col min="2" max="2" width="45.85546875" customWidth="1"/>
    <col min="3" max="3" width="19.42578125" customWidth="1"/>
    <col min="4" max="5" width="18.28515625" style="2" customWidth="1"/>
    <col min="6" max="6" width="12.28515625" bestFit="1" customWidth="1"/>
    <col min="257" max="257" width="3.7109375" customWidth="1"/>
    <col min="258" max="258" width="45.85546875" customWidth="1"/>
    <col min="259" max="259" width="19.42578125" customWidth="1"/>
    <col min="260" max="261" width="18.28515625" customWidth="1"/>
    <col min="262" max="262" width="12.28515625" bestFit="1" customWidth="1"/>
    <col min="513" max="513" width="3.7109375" customWidth="1"/>
    <col min="514" max="514" width="45.85546875" customWidth="1"/>
    <col min="515" max="515" width="19.42578125" customWidth="1"/>
    <col min="516" max="517" width="18.28515625" customWidth="1"/>
    <col min="518" max="518" width="12.28515625" bestFit="1" customWidth="1"/>
    <col min="769" max="769" width="3.7109375" customWidth="1"/>
    <col min="770" max="770" width="45.85546875" customWidth="1"/>
    <col min="771" max="771" width="19.42578125" customWidth="1"/>
    <col min="772" max="773" width="18.28515625" customWidth="1"/>
    <col min="774" max="774" width="12.28515625" bestFit="1" customWidth="1"/>
    <col min="1025" max="1025" width="3.7109375" customWidth="1"/>
    <col min="1026" max="1026" width="45.85546875" customWidth="1"/>
    <col min="1027" max="1027" width="19.42578125" customWidth="1"/>
    <col min="1028" max="1029" width="18.28515625" customWidth="1"/>
    <col min="1030" max="1030" width="12.28515625" bestFit="1" customWidth="1"/>
    <col min="1281" max="1281" width="3.7109375" customWidth="1"/>
    <col min="1282" max="1282" width="45.85546875" customWidth="1"/>
    <col min="1283" max="1283" width="19.42578125" customWidth="1"/>
    <col min="1284" max="1285" width="18.28515625" customWidth="1"/>
    <col min="1286" max="1286" width="12.28515625" bestFit="1" customWidth="1"/>
    <col min="1537" max="1537" width="3.7109375" customWidth="1"/>
    <col min="1538" max="1538" width="45.85546875" customWidth="1"/>
    <col min="1539" max="1539" width="19.42578125" customWidth="1"/>
    <col min="1540" max="1541" width="18.28515625" customWidth="1"/>
    <col min="1542" max="1542" width="12.28515625" bestFit="1" customWidth="1"/>
    <col min="1793" max="1793" width="3.7109375" customWidth="1"/>
    <col min="1794" max="1794" width="45.85546875" customWidth="1"/>
    <col min="1795" max="1795" width="19.42578125" customWidth="1"/>
    <col min="1796" max="1797" width="18.28515625" customWidth="1"/>
    <col min="1798" max="1798" width="12.28515625" bestFit="1" customWidth="1"/>
    <col min="2049" max="2049" width="3.7109375" customWidth="1"/>
    <col min="2050" max="2050" width="45.85546875" customWidth="1"/>
    <col min="2051" max="2051" width="19.42578125" customWidth="1"/>
    <col min="2052" max="2053" width="18.28515625" customWidth="1"/>
    <col min="2054" max="2054" width="12.28515625" bestFit="1" customWidth="1"/>
    <col min="2305" max="2305" width="3.7109375" customWidth="1"/>
    <col min="2306" max="2306" width="45.85546875" customWidth="1"/>
    <col min="2307" max="2307" width="19.42578125" customWidth="1"/>
    <col min="2308" max="2309" width="18.28515625" customWidth="1"/>
    <col min="2310" max="2310" width="12.28515625" bestFit="1" customWidth="1"/>
    <col min="2561" max="2561" width="3.7109375" customWidth="1"/>
    <col min="2562" max="2562" width="45.85546875" customWidth="1"/>
    <col min="2563" max="2563" width="19.42578125" customWidth="1"/>
    <col min="2564" max="2565" width="18.28515625" customWidth="1"/>
    <col min="2566" max="2566" width="12.28515625" bestFit="1" customWidth="1"/>
    <col min="2817" max="2817" width="3.7109375" customWidth="1"/>
    <col min="2818" max="2818" width="45.85546875" customWidth="1"/>
    <col min="2819" max="2819" width="19.42578125" customWidth="1"/>
    <col min="2820" max="2821" width="18.28515625" customWidth="1"/>
    <col min="2822" max="2822" width="12.28515625" bestFit="1" customWidth="1"/>
    <col min="3073" max="3073" width="3.7109375" customWidth="1"/>
    <col min="3074" max="3074" width="45.85546875" customWidth="1"/>
    <col min="3075" max="3075" width="19.42578125" customWidth="1"/>
    <col min="3076" max="3077" width="18.28515625" customWidth="1"/>
    <col min="3078" max="3078" width="12.28515625" bestFit="1" customWidth="1"/>
    <col min="3329" max="3329" width="3.7109375" customWidth="1"/>
    <col min="3330" max="3330" width="45.85546875" customWidth="1"/>
    <col min="3331" max="3331" width="19.42578125" customWidth="1"/>
    <col min="3332" max="3333" width="18.28515625" customWidth="1"/>
    <col min="3334" max="3334" width="12.28515625" bestFit="1" customWidth="1"/>
    <col min="3585" max="3585" width="3.7109375" customWidth="1"/>
    <col min="3586" max="3586" width="45.85546875" customWidth="1"/>
    <col min="3587" max="3587" width="19.42578125" customWidth="1"/>
    <col min="3588" max="3589" width="18.28515625" customWidth="1"/>
    <col min="3590" max="3590" width="12.28515625" bestFit="1" customWidth="1"/>
    <col min="3841" max="3841" width="3.7109375" customWidth="1"/>
    <col min="3842" max="3842" width="45.85546875" customWidth="1"/>
    <col min="3843" max="3843" width="19.42578125" customWidth="1"/>
    <col min="3844" max="3845" width="18.28515625" customWidth="1"/>
    <col min="3846" max="3846" width="12.28515625" bestFit="1" customWidth="1"/>
    <col min="4097" max="4097" width="3.7109375" customWidth="1"/>
    <col min="4098" max="4098" width="45.85546875" customWidth="1"/>
    <col min="4099" max="4099" width="19.42578125" customWidth="1"/>
    <col min="4100" max="4101" width="18.28515625" customWidth="1"/>
    <col min="4102" max="4102" width="12.28515625" bestFit="1" customWidth="1"/>
    <col min="4353" max="4353" width="3.7109375" customWidth="1"/>
    <col min="4354" max="4354" width="45.85546875" customWidth="1"/>
    <col min="4355" max="4355" width="19.42578125" customWidth="1"/>
    <col min="4356" max="4357" width="18.28515625" customWidth="1"/>
    <col min="4358" max="4358" width="12.28515625" bestFit="1" customWidth="1"/>
    <col min="4609" max="4609" width="3.7109375" customWidth="1"/>
    <col min="4610" max="4610" width="45.85546875" customWidth="1"/>
    <col min="4611" max="4611" width="19.42578125" customWidth="1"/>
    <col min="4612" max="4613" width="18.28515625" customWidth="1"/>
    <col min="4614" max="4614" width="12.28515625" bestFit="1" customWidth="1"/>
    <col min="4865" max="4865" width="3.7109375" customWidth="1"/>
    <col min="4866" max="4866" width="45.85546875" customWidth="1"/>
    <col min="4867" max="4867" width="19.42578125" customWidth="1"/>
    <col min="4868" max="4869" width="18.28515625" customWidth="1"/>
    <col min="4870" max="4870" width="12.28515625" bestFit="1" customWidth="1"/>
    <col min="5121" max="5121" width="3.7109375" customWidth="1"/>
    <col min="5122" max="5122" width="45.85546875" customWidth="1"/>
    <col min="5123" max="5123" width="19.42578125" customWidth="1"/>
    <col min="5124" max="5125" width="18.28515625" customWidth="1"/>
    <col min="5126" max="5126" width="12.28515625" bestFit="1" customWidth="1"/>
    <col min="5377" max="5377" width="3.7109375" customWidth="1"/>
    <col min="5378" max="5378" width="45.85546875" customWidth="1"/>
    <col min="5379" max="5379" width="19.42578125" customWidth="1"/>
    <col min="5380" max="5381" width="18.28515625" customWidth="1"/>
    <col min="5382" max="5382" width="12.28515625" bestFit="1" customWidth="1"/>
    <col min="5633" max="5633" width="3.7109375" customWidth="1"/>
    <col min="5634" max="5634" width="45.85546875" customWidth="1"/>
    <col min="5635" max="5635" width="19.42578125" customWidth="1"/>
    <col min="5636" max="5637" width="18.28515625" customWidth="1"/>
    <col min="5638" max="5638" width="12.28515625" bestFit="1" customWidth="1"/>
    <col min="5889" max="5889" width="3.7109375" customWidth="1"/>
    <col min="5890" max="5890" width="45.85546875" customWidth="1"/>
    <col min="5891" max="5891" width="19.42578125" customWidth="1"/>
    <col min="5892" max="5893" width="18.28515625" customWidth="1"/>
    <col min="5894" max="5894" width="12.28515625" bestFit="1" customWidth="1"/>
    <col min="6145" max="6145" width="3.7109375" customWidth="1"/>
    <col min="6146" max="6146" width="45.85546875" customWidth="1"/>
    <col min="6147" max="6147" width="19.42578125" customWidth="1"/>
    <col min="6148" max="6149" width="18.28515625" customWidth="1"/>
    <col min="6150" max="6150" width="12.28515625" bestFit="1" customWidth="1"/>
    <col min="6401" max="6401" width="3.7109375" customWidth="1"/>
    <col min="6402" max="6402" width="45.85546875" customWidth="1"/>
    <col min="6403" max="6403" width="19.42578125" customWidth="1"/>
    <col min="6404" max="6405" width="18.28515625" customWidth="1"/>
    <col min="6406" max="6406" width="12.28515625" bestFit="1" customWidth="1"/>
    <col min="6657" max="6657" width="3.7109375" customWidth="1"/>
    <col min="6658" max="6658" width="45.85546875" customWidth="1"/>
    <col min="6659" max="6659" width="19.42578125" customWidth="1"/>
    <col min="6660" max="6661" width="18.28515625" customWidth="1"/>
    <col min="6662" max="6662" width="12.28515625" bestFit="1" customWidth="1"/>
    <col min="6913" max="6913" width="3.7109375" customWidth="1"/>
    <col min="6914" max="6914" width="45.85546875" customWidth="1"/>
    <col min="6915" max="6915" width="19.42578125" customWidth="1"/>
    <col min="6916" max="6917" width="18.28515625" customWidth="1"/>
    <col min="6918" max="6918" width="12.28515625" bestFit="1" customWidth="1"/>
    <col min="7169" max="7169" width="3.7109375" customWidth="1"/>
    <col min="7170" max="7170" width="45.85546875" customWidth="1"/>
    <col min="7171" max="7171" width="19.42578125" customWidth="1"/>
    <col min="7172" max="7173" width="18.28515625" customWidth="1"/>
    <col min="7174" max="7174" width="12.28515625" bestFit="1" customWidth="1"/>
    <col min="7425" max="7425" width="3.7109375" customWidth="1"/>
    <col min="7426" max="7426" width="45.85546875" customWidth="1"/>
    <col min="7427" max="7427" width="19.42578125" customWidth="1"/>
    <col min="7428" max="7429" width="18.28515625" customWidth="1"/>
    <col min="7430" max="7430" width="12.28515625" bestFit="1" customWidth="1"/>
    <col min="7681" max="7681" width="3.7109375" customWidth="1"/>
    <col min="7682" max="7682" width="45.85546875" customWidth="1"/>
    <col min="7683" max="7683" width="19.42578125" customWidth="1"/>
    <col min="7684" max="7685" width="18.28515625" customWidth="1"/>
    <col min="7686" max="7686" width="12.28515625" bestFit="1" customWidth="1"/>
    <col min="7937" max="7937" width="3.7109375" customWidth="1"/>
    <col min="7938" max="7938" width="45.85546875" customWidth="1"/>
    <col min="7939" max="7939" width="19.42578125" customWidth="1"/>
    <col min="7940" max="7941" width="18.28515625" customWidth="1"/>
    <col min="7942" max="7942" width="12.28515625" bestFit="1" customWidth="1"/>
    <col min="8193" max="8193" width="3.7109375" customWidth="1"/>
    <col min="8194" max="8194" width="45.85546875" customWidth="1"/>
    <col min="8195" max="8195" width="19.42578125" customWidth="1"/>
    <col min="8196" max="8197" width="18.28515625" customWidth="1"/>
    <col min="8198" max="8198" width="12.28515625" bestFit="1" customWidth="1"/>
    <col min="8449" max="8449" width="3.7109375" customWidth="1"/>
    <col min="8450" max="8450" width="45.85546875" customWidth="1"/>
    <col min="8451" max="8451" width="19.42578125" customWidth="1"/>
    <col min="8452" max="8453" width="18.28515625" customWidth="1"/>
    <col min="8454" max="8454" width="12.28515625" bestFit="1" customWidth="1"/>
    <col min="8705" max="8705" width="3.7109375" customWidth="1"/>
    <col min="8706" max="8706" width="45.85546875" customWidth="1"/>
    <col min="8707" max="8707" width="19.42578125" customWidth="1"/>
    <col min="8708" max="8709" width="18.28515625" customWidth="1"/>
    <col min="8710" max="8710" width="12.28515625" bestFit="1" customWidth="1"/>
    <col min="8961" max="8961" width="3.7109375" customWidth="1"/>
    <col min="8962" max="8962" width="45.85546875" customWidth="1"/>
    <col min="8963" max="8963" width="19.42578125" customWidth="1"/>
    <col min="8964" max="8965" width="18.28515625" customWidth="1"/>
    <col min="8966" max="8966" width="12.28515625" bestFit="1" customWidth="1"/>
    <col min="9217" max="9217" width="3.7109375" customWidth="1"/>
    <col min="9218" max="9218" width="45.85546875" customWidth="1"/>
    <col min="9219" max="9219" width="19.42578125" customWidth="1"/>
    <col min="9220" max="9221" width="18.28515625" customWidth="1"/>
    <col min="9222" max="9222" width="12.28515625" bestFit="1" customWidth="1"/>
    <col min="9473" max="9473" width="3.7109375" customWidth="1"/>
    <col min="9474" max="9474" width="45.85546875" customWidth="1"/>
    <col min="9475" max="9475" width="19.42578125" customWidth="1"/>
    <col min="9476" max="9477" width="18.28515625" customWidth="1"/>
    <col min="9478" max="9478" width="12.28515625" bestFit="1" customWidth="1"/>
    <col min="9729" max="9729" width="3.7109375" customWidth="1"/>
    <col min="9730" max="9730" width="45.85546875" customWidth="1"/>
    <col min="9731" max="9731" width="19.42578125" customWidth="1"/>
    <col min="9732" max="9733" width="18.28515625" customWidth="1"/>
    <col min="9734" max="9734" width="12.28515625" bestFit="1" customWidth="1"/>
    <col min="9985" max="9985" width="3.7109375" customWidth="1"/>
    <col min="9986" max="9986" width="45.85546875" customWidth="1"/>
    <col min="9987" max="9987" width="19.42578125" customWidth="1"/>
    <col min="9988" max="9989" width="18.28515625" customWidth="1"/>
    <col min="9990" max="9990" width="12.28515625" bestFit="1" customWidth="1"/>
    <col min="10241" max="10241" width="3.7109375" customWidth="1"/>
    <col min="10242" max="10242" width="45.85546875" customWidth="1"/>
    <col min="10243" max="10243" width="19.42578125" customWidth="1"/>
    <col min="10244" max="10245" width="18.28515625" customWidth="1"/>
    <col min="10246" max="10246" width="12.28515625" bestFit="1" customWidth="1"/>
    <col min="10497" max="10497" width="3.7109375" customWidth="1"/>
    <col min="10498" max="10498" width="45.85546875" customWidth="1"/>
    <col min="10499" max="10499" width="19.42578125" customWidth="1"/>
    <col min="10500" max="10501" width="18.28515625" customWidth="1"/>
    <col min="10502" max="10502" width="12.28515625" bestFit="1" customWidth="1"/>
    <col min="10753" max="10753" width="3.7109375" customWidth="1"/>
    <col min="10754" max="10754" width="45.85546875" customWidth="1"/>
    <col min="10755" max="10755" width="19.42578125" customWidth="1"/>
    <col min="10756" max="10757" width="18.28515625" customWidth="1"/>
    <col min="10758" max="10758" width="12.28515625" bestFit="1" customWidth="1"/>
    <col min="11009" max="11009" width="3.7109375" customWidth="1"/>
    <col min="11010" max="11010" width="45.85546875" customWidth="1"/>
    <col min="11011" max="11011" width="19.42578125" customWidth="1"/>
    <col min="11012" max="11013" width="18.28515625" customWidth="1"/>
    <col min="11014" max="11014" width="12.28515625" bestFit="1" customWidth="1"/>
    <col min="11265" max="11265" width="3.7109375" customWidth="1"/>
    <col min="11266" max="11266" width="45.85546875" customWidth="1"/>
    <col min="11267" max="11267" width="19.42578125" customWidth="1"/>
    <col min="11268" max="11269" width="18.28515625" customWidth="1"/>
    <col min="11270" max="11270" width="12.28515625" bestFit="1" customWidth="1"/>
    <col min="11521" max="11521" width="3.7109375" customWidth="1"/>
    <col min="11522" max="11522" width="45.85546875" customWidth="1"/>
    <col min="11523" max="11523" width="19.42578125" customWidth="1"/>
    <col min="11524" max="11525" width="18.28515625" customWidth="1"/>
    <col min="11526" max="11526" width="12.28515625" bestFit="1" customWidth="1"/>
    <col min="11777" max="11777" width="3.7109375" customWidth="1"/>
    <col min="11778" max="11778" width="45.85546875" customWidth="1"/>
    <col min="11779" max="11779" width="19.42578125" customWidth="1"/>
    <col min="11780" max="11781" width="18.28515625" customWidth="1"/>
    <col min="11782" max="11782" width="12.28515625" bestFit="1" customWidth="1"/>
    <col min="12033" max="12033" width="3.7109375" customWidth="1"/>
    <col min="12034" max="12034" width="45.85546875" customWidth="1"/>
    <col min="12035" max="12035" width="19.42578125" customWidth="1"/>
    <col min="12036" max="12037" width="18.28515625" customWidth="1"/>
    <col min="12038" max="12038" width="12.28515625" bestFit="1" customWidth="1"/>
    <col min="12289" max="12289" width="3.7109375" customWidth="1"/>
    <col min="12290" max="12290" width="45.85546875" customWidth="1"/>
    <col min="12291" max="12291" width="19.42578125" customWidth="1"/>
    <col min="12292" max="12293" width="18.28515625" customWidth="1"/>
    <col min="12294" max="12294" width="12.28515625" bestFit="1" customWidth="1"/>
    <col min="12545" max="12545" width="3.7109375" customWidth="1"/>
    <col min="12546" max="12546" width="45.85546875" customWidth="1"/>
    <col min="12547" max="12547" width="19.42578125" customWidth="1"/>
    <col min="12548" max="12549" width="18.28515625" customWidth="1"/>
    <col min="12550" max="12550" width="12.28515625" bestFit="1" customWidth="1"/>
    <col min="12801" max="12801" width="3.7109375" customWidth="1"/>
    <col min="12802" max="12802" width="45.85546875" customWidth="1"/>
    <col min="12803" max="12803" width="19.42578125" customWidth="1"/>
    <col min="12804" max="12805" width="18.28515625" customWidth="1"/>
    <col min="12806" max="12806" width="12.28515625" bestFit="1" customWidth="1"/>
    <col min="13057" max="13057" width="3.7109375" customWidth="1"/>
    <col min="13058" max="13058" width="45.85546875" customWidth="1"/>
    <col min="13059" max="13059" width="19.42578125" customWidth="1"/>
    <col min="13060" max="13061" width="18.28515625" customWidth="1"/>
    <col min="13062" max="13062" width="12.28515625" bestFit="1" customWidth="1"/>
    <col min="13313" max="13313" width="3.7109375" customWidth="1"/>
    <col min="13314" max="13314" width="45.85546875" customWidth="1"/>
    <col min="13315" max="13315" width="19.42578125" customWidth="1"/>
    <col min="13316" max="13317" width="18.28515625" customWidth="1"/>
    <col min="13318" max="13318" width="12.28515625" bestFit="1" customWidth="1"/>
    <col min="13569" max="13569" width="3.7109375" customWidth="1"/>
    <col min="13570" max="13570" width="45.85546875" customWidth="1"/>
    <col min="13571" max="13571" width="19.42578125" customWidth="1"/>
    <col min="13572" max="13573" width="18.28515625" customWidth="1"/>
    <col min="13574" max="13574" width="12.28515625" bestFit="1" customWidth="1"/>
    <col min="13825" max="13825" width="3.7109375" customWidth="1"/>
    <col min="13826" max="13826" width="45.85546875" customWidth="1"/>
    <col min="13827" max="13827" width="19.42578125" customWidth="1"/>
    <col min="13828" max="13829" width="18.28515625" customWidth="1"/>
    <col min="13830" max="13830" width="12.28515625" bestFit="1" customWidth="1"/>
    <col min="14081" max="14081" width="3.7109375" customWidth="1"/>
    <col min="14082" max="14082" width="45.85546875" customWidth="1"/>
    <col min="14083" max="14083" width="19.42578125" customWidth="1"/>
    <col min="14084" max="14085" width="18.28515625" customWidth="1"/>
    <col min="14086" max="14086" width="12.28515625" bestFit="1" customWidth="1"/>
    <col min="14337" max="14337" width="3.7109375" customWidth="1"/>
    <col min="14338" max="14338" width="45.85546875" customWidth="1"/>
    <col min="14339" max="14339" width="19.42578125" customWidth="1"/>
    <col min="14340" max="14341" width="18.28515625" customWidth="1"/>
    <col min="14342" max="14342" width="12.28515625" bestFit="1" customWidth="1"/>
    <col min="14593" max="14593" width="3.7109375" customWidth="1"/>
    <col min="14594" max="14594" width="45.85546875" customWidth="1"/>
    <col min="14595" max="14595" width="19.42578125" customWidth="1"/>
    <col min="14596" max="14597" width="18.28515625" customWidth="1"/>
    <col min="14598" max="14598" width="12.28515625" bestFit="1" customWidth="1"/>
    <col min="14849" max="14849" width="3.7109375" customWidth="1"/>
    <col min="14850" max="14850" width="45.85546875" customWidth="1"/>
    <col min="14851" max="14851" width="19.42578125" customWidth="1"/>
    <col min="14852" max="14853" width="18.28515625" customWidth="1"/>
    <col min="14854" max="14854" width="12.28515625" bestFit="1" customWidth="1"/>
    <col min="15105" max="15105" width="3.7109375" customWidth="1"/>
    <col min="15106" max="15106" width="45.85546875" customWidth="1"/>
    <col min="15107" max="15107" width="19.42578125" customWidth="1"/>
    <col min="15108" max="15109" width="18.28515625" customWidth="1"/>
    <col min="15110" max="15110" width="12.28515625" bestFit="1" customWidth="1"/>
    <col min="15361" max="15361" width="3.7109375" customWidth="1"/>
    <col min="15362" max="15362" width="45.85546875" customWidth="1"/>
    <col min="15363" max="15363" width="19.42578125" customWidth="1"/>
    <col min="15364" max="15365" width="18.28515625" customWidth="1"/>
    <col min="15366" max="15366" width="12.28515625" bestFit="1" customWidth="1"/>
    <col min="15617" max="15617" width="3.7109375" customWidth="1"/>
    <col min="15618" max="15618" width="45.85546875" customWidth="1"/>
    <col min="15619" max="15619" width="19.42578125" customWidth="1"/>
    <col min="15620" max="15621" width="18.28515625" customWidth="1"/>
    <col min="15622" max="15622" width="12.28515625" bestFit="1" customWidth="1"/>
    <col min="15873" max="15873" width="3.7109375" customWidth="1"/>
    <col min="15874" max="15874" width="45.85546875" customWidth="1"/>
    <col min="15875" max="15875" width="19.42578125" customWidth="1"/>
    <col min="15876" max="15877" width="18.28515625" customWidth="1"/>
    <col min="15878" max="15878" width="12.28515625" bestFit="1" customWidth="1"/>
    <col min="16129" max="16129" width="3.7109375" customWidth="1"/>
    <col min="16130" max="16130" width="45.85546875" customWidth="1"/>
    <col min="16131" max="16131" width="19.42578125" customWidth="1"/>
    <col min="16132" max="16133" width="18.28515625" customWidth="1"/>
    <col min="16134" max="16134" width="12.28515625" bestFit="1" customWidth="1"/>
  </cols>
  <sheetData>
    <row r="1" spans="1:6" x14ac:dyDescent="0.5">
      <c r="A1" s="171" t="str">
        <f>+บันทึก!A1</f>
        <v>กองทุนเปิดกรุงไทย ธนทรัพย์ 55 ห้ามขายผู้ลงทุนรายย่อย</v>
      </c>
      <c r="B1" s="171"/>
      <c r="C1" s="171"/>
      <c r="D1" s="171"/>
      <c r="E1" s="171"/>
    </row>
    <row r="2" spans="1:6" x14ac:dyDescent="0.5">
      <c r="A2" s="171" t="s">
        <v>121</v>
      </c>
      <c r="B2" s="171"/>
      <c r="C2" s="171"/>
      <c r="D2" s="171"/>
      <c r="E2" s="171"/>
    </row>
    <row r="3" spans="1:6" x14ac:dyDescent="0.5">
      <c r="A3" s="172">
        <f>+บันทึก!A3</f>
        <v>45421</v>
      </c>
      <c r="B3" s="172"/>
      <c r="C3" s="172"/>
      <c r="D3" s="172"/>
      <c r="E3" s="172"/>
    </row>
    <row r="4" spans="1:6" x14ac:dyDescent="0.5">
      <c r="A4" s="73"/>
      <c r="B4" s="74" t="s">
        <v>122</v>
      </c>
      <c r="C4" s="40" t="s">
        <v>123</v>
      </c>
      <c r="D4" s="75" t="s">
        <v>124</v>
      </c>
      <c r="E4" s="76" t="s">
        <v>114</v>
      </c>
    </row>
    <row r="5" spans="1:6" x14ac:dyDescent="0.5">
      <c r="A5" s="46">
        <v>1</v>
      </c>
      <c r="B5" s="43"/>
      <c r="C5" s="44"/>
      <c r="D5" s="77"/>
      <c r="E5" s="78"/>
    </row>
    <row r="6" spans="1:6" x14ac:dyDescent="0.5">
      <c r="A6" s="46">
        <v>1.1000000000000001</v>
      </c>
      <c r="B6" t="s">
        <v>125</v>
      </c>
      <c r="C6" s="46">
        <v>30303002</v>
      </c>
      <c r="D6" s="79">
        <f>บันทึก!G62</f>
        <v>0</v>
      </c>
      <c r="E6" s="80"/>
    </row>
    <row r="7" spans="1:6" x14ac:dyDescent="0.5">
      <c r="A7" s="46"/>
      <c r="B7" t="s">
        <v>126</v>
      </c>
      <c r="C7" s="46">
        <v>10403002</v>
      </c>
      <c r="D7" s="80"/>
      <c r="E7" s="80">
        <f>+D6</f>
        <v>0</v>
      </c>
    </row>
    <row r="8" spans="1:6" x14ac:dyDescent="0.5">
      <c r="A8" s="46"/>
      <c r="C8" s="46"/>
      <c r="D8" s="48"/>
      <c r="E8" s="45"/>
    </row>
    <row r="9" spans="1:6" x14ac:dyDescent="0.5">
      <c r="A9" s="46"/>
      <c r="C9" s="46"/>
      <c r="D9" s="48"/>
      <c r="E9" s="45"/>
    </row>
    <row r="10" spans="1:6" x14ac:dyDescent="0.5">
      <c r="A10" s="46">
        <v>2</v>
      </c>
      <c r="B10" t="s">
        <v>127</v>
      </c>
      <c r="C10" s="46">
        <v>30302004</v>
      </c>
      <c r="D10" s="48">
        <f>+บันทึก!G59</f>
        <v>0</v>
      </c>
      <c r="E10" s="45"/>
    </row>
    <row r="11" spans="1:6" x14ac:dyDescent="0.5">
      <c r="A11" s="46"/>
      <c r="B11" t="s">
        <v>128</v>
      </c>
      <c r="C11" s="46">
        <v>50505002</v>
      </c>
      <c r="D11" s="48"/>
      <c r="E11" s="45">
        <f>+D10</f>
        <v>0</v>
      </c>
      <c r="F11" s="24">
        <f>E11+E14+E17+E23</f>
        <v>0</v>
      </c>
    </row>
    <row r="12" spans="1:6" x14ac:dyDescent="0.5">
      <c r="A12" s="46"/>
      <c r="C12" s="46"/>
      <c r="D12" s="48"/>
      <c r="E12" s="45"/>
    </row>
    <row r="13" spans="1:6" x14ac:dyDescent="0.5">
      <c r="A13" s="46">
        <v>3</v>
      </c>
      <c r="B13" t="s">
        <v>129</v>
      </c>
      <c r="C13" s="46">
        <v>30303004</v>
      </c>
      <c r="D13" s="81">
        <f>+บันทึก!G61</f>
        <v>0</v>
      </c>
      <c r="E13" s="80"/>
    </row>
    <row r="14" spans="1:6" x14ac:dyDescent="0.5">
      <c r="A14" s="46"/>
      <c r="B14" t="s">
        <v>128</v>
      </c>
      <c r="C14" s="46">
        <v>50505002</v>
      </c>
      <c r="D14" s="81"/>
      <c r="E14" s="80">
        <f>+D13</f>
        <v>0</v>
      </c>
    </row>
    <row r="15" spans="1:6" x14ac:dyDescent="0.5">
      <c r="A15" s="46"/>
      <c r="C15" s="46"/>
      <c r="D15" s="48"/>
      <c r="E15" s="45"/>
    </row>
    <row r="16" spans="1:6" x14ac:dyDescent="0.5">
      <c r="A16" s="46">
        <v>4</v>
      </c>
      <c r="B16" t="s">
        <v>130</v>
      </c>
      <c r="C16" s="46">
        <v>30305004</v>
      </c>
      <c r="D16" s="48">
        <f>บันทึก!G64</f>
        <v>0</v>
      </c>
      <c r="E16" s="45"/>
    </row>
    <row r="17" spans="1:5" x14ac:dyDescent="0.5">
      <c r="A17" s="46"/>
      <c r="B17" t="s">
        <v>128</v>
      </c>
      <c r="C17" s="46">
        <v>50505002</v>
      </c>
      <c r="D17" s="48"/>
      <c r="E17" s="45">
        <f>D16</f>
        <v>0</v>
      </c>
    </row>
    <row r="18" spans="1:5" x14ac:dyDescent="0.5">
      <c r="A18" s="46"/>
      <c r="C18" s="46"/>
      <c r="D18" s="48"/>
      <c r="E18" s="45"/>
    </row>
    <row r="19" spans="1:5" x14ac:dyDescent="0.5">
      <c r="A19" s="46">
        <v>5</v>
      </c>
      <c r="B19" t="s">
        <v>131</v>
      </c>
      <c r="C19" s="46">
        <v>10405002</v>
      </c>
      <c r="D19" s="48">
        <f>E20</f>
        <v>0</v>
      </c>
      <c r="E19" s="45"/>
    </row>
    <row r="20" spans="1:5" x14ac:dyDescent="0.5">
      <c r="A20" s="46"/>
      <c r="B20" t="s">
        <v>132</v>
      </c>
      <c r="C20" s="46">
        <v>30305002</v>
      </c>
      <c r="D20" s="48"/>
      <c r="E20" s="45">
        <f>-บันทึก!G65</f>
        <v>0</v>
      </c>
    </row>
    <row r="21" spans="1:5" x14ac:dyDescent="0.5">
      <c r="A21" s="46"/>
      <c r="C21" s="46"/>
      <c r="D21" s="48"/>
      <c r="E21" s="45"/>
    </row>
    <row r="22" spans="1:5" x14ac:dyDescent="0.5">
      <c r="A22" s="46"/>
      <c r="B22" s="82" t="s">
        <v>133</v>
      </c>
      <c r="C22" s="46">
        <v>30306004</v>
      </c>
      <c r="D22" s="81">
        <f>+บันทึก!G67</f>
        <v>0</v>
      </c>
      <c r="E22" s="80"/>
    </row>
    <row r="23" spans="1:5" x14ac:dyDescent="0.5">
      <c r="A23" s="46"/>
      <c r="B23" s="82" t="s">
        <v>128</v>
      </c>
      <c r="C23" s="46">
        <v>50505002</v>
      </c>
      <c r="D23" s="81"/>
      <c r="E23" s="80">
        <f>+D22</f>
        <v>0</v>
      </c>
    </row>
    <row r="24" spans="1:5" x14ac:dyDescent="0.5">
      <c r="A24" s="46"/>
      <c r="C24" s="46"/>
      <c r="D24" s="48"/>
      <c r="E24" s="45"/>
    </row>
    <row r="25" spans="1:5" x14ac:dyDescent="0.5">
      <c r="A25" s="46">
        <v>6</v>
      </c>
      <c r="B25" t="s">
        <v>134</v>
      </c>
      <c r="C25" s="46">
        <v>30306002</v>
      </c>
      <c r="D25" s="48">
        <f>บันทึก!G68</f>
        <v>0</v>
      </c>
      <c r="E25" s="45"/>
    </row>
    <row r="26" spans="1:5" x14ac:dyDescent="0.5">
      <c r="A26" s="46"/>
      <c r="B26" t="s">
        <v>135</v>
      </c>
      <c r="C26" s="46">
        <v>10406002</v>
      </c>
      <c r="D26" s="48"/>
      <c r="E26" s="45">
        <f>D25</f>
        <v>0</v>
      </c>
    </row>
    <row r="27" spans="1:5" x14ac:dyDescent="0.5">
      <c r="A27" s="46"/>
      <c r="C27" s="46"/>
      <c r="D27" s="48"/>
      <c r="E27" s="45"/>
    </row>
    <row r="28" spans="1:5" x14ac:dyDescent="0.5">
      <c r="A28" s="46">
        <v>7</v>
      </c>
      <c r="B28" t="s">
        <v>136</v>
      </c>
      <c r="C28" s="46">
        <v>10405001</v>
      </c>
      <c r="D28" s="81">
        <f>E29</f>
        <v>0</v>
      </c>
      <c r="E28" s="80"/>
    </row>
    <row r="29" spans="1:5" x14ac:dyDescent="0.5">
      <c r="A29" s="46"/>
      <c r="B29" t="s">
        <v>137</v>
      </c>
      <c r="C29" s="46">
        <v>31205001</v>
      </c>
      <c r="D29" s="81"/>
      <c r="E29" s="80">
        <f>-บันทึก!G82</f>
        <v>0</v>
      </c>
    </row>
    <row r="30" spans="1:5" x14ac:dyDescent="0.5">
      <c r="A30" s="46"/>
      <c r="C30" s="46"/>
      <c r="D30" s="81"/>
      <c r="E30" s="80"/>
    </row>
    <row r="31" spans="1:5" x14ac:dyDescent="0.5">
      <c r="A31" s="46">
        <v>8</v>
      </c>
      <c r="B31" t="s">
        <v>138</v>
      </c>
      <c r="C31" s="46">
        <v>31207001</v>
      </c>
      <c r="D31" s="83">
        <f>บันทึก!G83</f>
        <v>0</v>
      </c>
      <c r="E31" s="80"/>
    </row>
    <row r="32" spans="1:5" x14ac:dyDescent="0.5">
      <c r="A32" s="46"/>
      <c r="B32" t="s">
        <v>139</v>
      </c>
      <c r="C32" s="46">
        <v>10418001</v>
      </c>
      <c r="D32" s="80"/>
      <c r="E32" s="83">
        <f>D31</f>
        <v>0</v>
      </c>
    </row>
    <row r="33" spans="1:5" x14ac:dyDescent="0.5">
      <c r="A33" s="46"/>
      <c r="C33" s="46"/>
      <c r="D33" s="48"/>
      <c r="E33" s="45"/>
    </row>
    <row r="34" spans="1:5" x14ac:dyDescent="0.5">
      <c r="A34" s="46">
        <v>9</v>
      </c>
      <c r="B34" t="s">
        <v>140</v>
      </c>
      <c r="C34" s="46">
        <v>30315002</v>
      </c>
      <c r="D34" s="48">
        <f>+บันทึก!G74</f>
        <v>0</v>
      </c>
      <c r="E34" s="45"/>
    </row>
    <row r="35" spans="1:5" x14ac:dyDescent="0.5">
      <c r="A35" s="46"/>
      <c r="B35" t="s">
        <v>141</v>
      </c>
      <c r="C35" s="46">
        <v>10415002</v>
      </c>
      <c r="D35" s="48"/>
      <c r="E35" s="45">
        <f>+D34</f>
        <v>0</v>
      </c>
    </row>
    <row r="36" spans="1:5" x14ac:dyDescent="0.5">
      <c r="A36" s="41"/>
      <c r="B36" s="84"/>
      <c r="C36" s="41"/>
      <c r="D36" s="55"/>
      <c r="E36" s="56"/>
    </row>
    <row r="37" spans="1:5" x14ac:dyDescent="0.5">
      <c r="A37">
        <v>9</v>
      </c>
      <c r="B37" s="85" t="s">
        <v>142</v>
      </c>
      <c r="C37" s="85"/>
      <c r="D37" s="58">
        <f>+E40</f>
        <v>0</v>
      </c>
      <c r="E37" s="58"/>
    </row>
    <row r="38" spans="1:5" x14ac:dyDescent="0.5">
      <c r="B38" s="46" t="s">
        <v>143</v>
      </c>
      <c r="C38" s="46"/>
      <c r="D38" s="45">
        <f>+E41</f>
        <v>0</v>
      </c>
      <c r="E38" s="45"/>
    </row>
    <row r="39" spans="1:5" x14ac:dyDescent="0.5">
      <c r="B39" s="46" t="s">
        <v>144</v>
      </c>
      <c r="C39" s="46"/>
      <c r="D39" s="45">
        <f>+E42</f>
        <v>0</v>
      </c>
      <c r="E39" s="45"/>
    </row>
    <row r="40" spans="1:5" x14ac:dyDescent="0.5">
      <c r="B40" s="46" t="s">
        <v>145</v>
      </c>
      <c r="C40" s="46"/>
      <c r="D40" s="45"/>
      <c r="E40" s="45">
        <f>-บันทึก!G92</f>
        <v>0</v>
      </c>
    </row>
    <row r="41" spans="1:5" x14ac:dyDescent="0.5">
      <c r="B41" s="46" t="s">
        <v>146</v>
      </c>
      <c r="C41" s="46"/>
      <c r="D41" s="45"/>
      <c r="E41" s="45">
        <f>-บันทึก!G93</f>
        <v>0</v>
      </c>
    </row>
    <row r="42" spans="1:5" x14ac:dyDescent="0.5">
      <c r="B42" s="46" t="s">
        <v>147</v>
      </c>
      <c r="C42" s="46"/>
      <c r="D42" s="45"/>
      <c r="E42" s="45">
        <f>-บันทึก!G94</f>
        <v>0</v>
      </c>
    </row>
    <row r="43" spans="1:5" x14ac:dyDescent="0.5">
      <c r="B43" s="41"/>
      <c r="C43" s="41"/>
      <c r="D43" s="56"/>
      <c r="E43" s="56"/>
    </row>
    <row r="44" spans="1:5" x14ac:dyDescent="0.5">
      <c r="A44" s="46">
        <v>10</v>
      </c>
      <c r="B44" t="s">
        <v>148</v>
      </c>
      <c r="C44" s="85"/>
      <c r="D44" s="2">
        <f>+E46+E48</f>
        <v>0</v>
      </c>
      <c r="E44" s="86"/>
    </row>
    <row r="45" spans="1:5" x14ac:dyDescent="0.5">
      <c r="A45" s="46"/>
      <c r="B45" t="s">
        <v>149</v>
      </c>
      <c r="C45" s="46"/>
      <c r="D45" s="2">
        <v>0</v>
      </c>
      <c r="E45" s="87"/>
    </row>
    <row r="46" spans="1:5" x14ac:dyDescent="0.5">
      <c r="A46" s="46"/>
      <c r="B46" t="s">
        <v>150</v>
      </c>
      <c r="C46" s="46"/>
      <c r="E46" s="87">
        <f>-บันทึก!G99</f>
        <v>0</v>
      </c>
    </row>
    <row r="47" spans="1:5" x14ac:dyDescent="0.5">
      <c r="A47" s="46"/>
      <c r="B47" t="s">
        <v>151</v>
      </c>
      <c r="C47" s="46"/>
      <c r="E47" s="87">
        <v>0</v>
      </c>
    </row>
    <row r="48" spans="1:5" x14ac:dyDescent="0.5">
      <c r="A48" s="46"/>
      <c r="B48" t="s">
        <v>152</v>
      </c>
      <c r="C48" s="46"/>
      <c r="E48" s="87">
        <f>-บันทึก!G85</f>
        <v>0</v>
      </c>
    </row>
    <row r="49" spans="1:5" x14ac:dyDescent="0.5">
      <c r="A49" s="41"/>
      <c r="B49" s="84"/>
      <c r="C49" s="41"/>
      <c r="D49" s="88"/>
      <c r="E49" s="89"/>
    </row>
  </sheetData>
  <mergeCells count="3">
    <mergeCell ref="A1:E1"/>
    <mergeCell ref="A2:E2"/>
    <mergeCell ref="A3:E3"/>
  </mergeCells>
  <pageMargins left="0.17" right="0.17" top="0.48" bottom="0.28000000000000003" header="0.48" footer="0.5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2FB9-F917-40CD-898A-C8A790F55479}">
  <sheetPr>
    <tabColor rgb="FF0070C0"/>
  </sheetPr>
  <dimension ref="A1:F651"/>
  <sheetViews>
    <sheetView topLeftCell="A30" zoomScaleNormal="100" workbookViewId="0">
      <selection activeCell="A3" sqref="A3:D3"/>
    </sheetView>
  </sheetViews>
  <sheetFormatPr defaultRowHeight="21.75" x14ac:dyDescent="0.5"/>
  <cols>
    <col min="1" max="1" width="68.7109375" customWidth="1"/>
    <col min="2" max="2" width="5.85546875" customWidth="1"/>
    <col min="3" max="3" width="20" customWidth="1"/>
    <col min="4" max="4" width="5" customWidth="1"/>
    <col min="6" max="6" width="11" bestFit="1" customWidth="1"/>
    <col min="257" max="257" width="68.7109375" customWidth="1"/>
    <col min="258" max="258" width="5.85546875" customWidth="1"/>
    <col min="259" max="259" width="20" customWidth="1"/>
    <col min="260" max="260" width="5" customWidth="1"/>
    <col min="262" max="262" width="11" bestFit="1" customWidth="1"/>
    <col min="513" max="513" width="68.7109375" customWidth="1"/>
    <col min="514" max="514" width="5.85546875" customWidth="1"/>
    <col min="515" max="515" width="20" customWidth="1"/>
    <col min="516" max="516" width="5" customWidth="1"/>
    <col min="518" max="518" width="11" bestFit="1" customWidth="1"/>
    <col min="769" max="769" width="68.7109375" customWidth="1"/>
    <col min="770" max="770" width="5.85546875" customWidth="1"/>
    <col min="771" max="771" width="20" customWidth="1"/>
    <col min="772" max="772" width="5" customWidth="1"/>
    <col min="774" max="774" width="11" bestFit="1" customWidth="1"/>
    <col min="1025" max="1025" width="68.7109375" customWidth="1"/>
    <col min="1026" max="1026" width="5.85546875" customWidth="1"/>
    <col min="1027" max="1027" width="20" customWidth="1"/>
    <col min="1028" max="1028" width="5" customWidth="1"/>
    <col min="1030" max="1030" width="11" bestFit="1" customWidth="1"/>
    <col min="1281" max="1281" width="68.7109375" customWidth="1"/>
    <col min="1282" max="1282" width="5.85546875" customWidth="1"/>
    <col min="1283" max="1283" width="20" customWidth="1"/>
    <col min="1284" max="1284" width="5" customWidth="1"/>
    <col min="1286" max="1286" width="11" bestFit="1" customWidth="1"/>
    <col min="1537" max="1537" width="68.7109375" customWidth="1"/>
    <col min="1538" max="1538" width="5.85546875" customWidth="1"/>
    <col min="1539" max="1539" width="20" customWidth="1"/>
    <col min="1540" max="1540" width="5" customWidth="1"/>
    <col min="1542" max="1542" width="11" bestFit="1" customWidth="1"/>
    <col min="1793" max="1793" width="68.7109375" customWidth="1"/>
    <col min="1794" max="1794" width="5.85546875" customWidth="1"/>
    <col min="1795" max="1795" width="20" customWidth="1"/>
    <col min="1796" max="1796" width="5" customWidth="1"/>
    <col min="1798" max="1798" width="11" bestFit="1" customWidth="1"/>
    <col min="2049" max="2049" width="68.7109375" customWidth="1"/>
    <col min="2050" max="2050" width="5.85546875" customWidth="1"/>
    <col min="2051" max="2051" width="20" customWidth="1"/>
    <col min="2052" max="2052" width="5" customWidth="1"/>
    <col min="2054" max="2054" width="11" bestFit="1" customWidth="1"/>
    <col min="2305" max="2305" width="68.7109375" customWidth="1"/>
    <col min="2306" max="2306" width="5.85546875" customWidth="1"/>
    <col min="2307" max="2307" width="20" customWidth="1"/>
    <col min="2308" max="2308" width="5" customWidth="1"/>
    <col min="2310" max="2310" width="11" bestFit="1" customWidth="1"/>
    <col min="2561" max="2561" width="68.7109375" customWidth="1"/>
    <col min="2562" max="2562" width="5.85546875" customWidth="1"/>
    <col min="2563" max="2563" width="20" customWidth="1"/>
    <col min="2564" max="2564" width="5" customWidth="1"/>
    <col min="2566" max="2566" width="11" bestFit="1" customWidth="1"/>
    <col min="2817" max="2817" width="68.7109375" customWidth="1"/>
    <col min="2818" max="2818" width="5.85546875" customWidth="1"/>
    <col min="2819" max="2819" width="20" customWidth="1"/>
    <col min="2820" max="2820" width="5" customWidth="1"/>
    <col min="2822" max="2822" width="11" bestFit="1" customWidth="1"/>
    <col min="3073" max="3073" width="68.7109375" customWidth="1"/>
    <col min="3074" max="3074" width="5.85546875" customWidth="1"/>
    <col min="3075" max="3075" width="20" customWidth="1"/>
    <col min="3076" max="3076" width="5" customWidth="1"/>
    <col min="3078" max="3078" width="11" bestFit="1" customWidth="1"/>
    <col min="3329" max="3329" width="68.7109375" customWidth="1"/>
    <col min="3330" max="3330" width="5.85546875" customWidth="1"/>
    <col min="3331" max="3331" width="20" customWidth="1"/>
    <col min="3332" max="3332" width="5" customWidth="1"/>
    <col min="3334" max="3334" width="11" bestFit="1" customWidth="1"/>
    <col min="3585" max="3585" width="68.7109375" customWidth="1"/>
    <col min="3586" max="3586" width="5.85546875" customWidth="1"/>
    <col min="3587" max="3587" width="20" customWidth="1"/>
    <col min="3588" max="3588" width="5" customWidth="1"/>
    <col min="3590" max="3590" width="11" bestFit="1" customWidth="1"/>
    <col min="3841" max="3841" width="68.7109375" customWidth="1"/>
    <col min="3842" max="3842" width="5.85546875" customWidth="1"/>
    <col min="3843" max="3843" width="20" customWidth="1"/>
    <col min="3844" max="3844" width="5" customWidth="1"/>
    <col min="3846" max="3846" width="11" bestFit="1" customWidth="1"/>
    <col min="4097" max="4097" width="68.7109375" customWidth="1"/>
    <col min="4098" max="4098" width="5.85546875" customWidth="1"/>
    <col min="4099" max="4099" width="20" customWidth="1"/>
    <col min="4100" max="4100" width="5" customWidth="1"/>
    <col min="4102" max="4102" width="11" bestFit="1" customWidth="1"/>
    <col min="4353" max="4353" width="68.7109375" customWidth="1"/>
    <col min="4354" max="4354" width="5.85546875" customWidth="1"/>
    <col min="4355" max="4355" width="20" customWidth="1"/>
    <col min="4356" max="4356" width="5" customWidth="1"/>
    <col min="4358" max="4358" width="11" bestFit="1" customWidth="1"/>
    <col min="4609" max="4609" width="68.7109375" customWidth="1"/>
    <col min="4610" max="4610" width="5.85546875" customWidth="1"/>
    <col min="4611" max="4611" width="20" customWidth="1"/>
    <col min="4612" max="4612" width="5" customWidth="1"/>
    <col min="4614" max="4614" width="11" bestFit="1" customWidth="1"/>
    <col min="4865" max="4865" width="68.7109375" customWidth="1"/>
    <col min="4866" max="4866" width="5.85546875" customWidth="1"/>
    <col min="4867" max="4867" width="20" customWidth="1"/>
    <col min="4868" max="4868" width="5" customWidth="1"/>
    <col min="4870" max="4870" width="11" bestFit="1" customWidth="1"/>
    <col min="5121" max="5121" width="68.7109375" customWidth="1"/>
    <col min="5122" max="5122" width="5.85546875" customWidth="1"/>
    <col min="5123" max="5123" width="20" customWidth="1"/>
    <col min="5124" max="5124" width="5" customWidth="1"/>
    <col min="5126" max="5126" width="11" bestFit="1" customWidth="1"/>
    <col min="5377" max="5377" width="68.7109375" customWidth="1"/>
    <col min="5378" max="5378" width="5.85546875" customWidth="1"/>
    <col min="5379" max="5379" width="20" customWidth="1"/>
    <col min="5380" max="5380" width="5" customWidth="1"/>
    <col min="5382" max="5382" width="11" bestFit="1" customWidth="1"/>
    <col min="5633" max="5633" width="68.7109375" customWidth="1"/>
    <col min="5634" max="5634" width="5.85546875" customWidth="1"/>
    <col min="5635" max="5635" width="20" customWidth="1"/>
    <col min="5636" max="5636" width="5" customWidth="1"/>
    <col min="5638" max="5638" width="11" bestFit="1" customWidth="1"/>
    <col min="5889" max="5889" width="68.7109375" customWidth="1"/>
    <col min="5890" max="5890" width="5.85546875" customWidth="1"/>
    <col min="5891" max="5891" width="20" customWidth="1"/>
    <col min="5892" max="5892" width="5" customWidth="1"/>
    <col min="5894" max="5894" width="11" bestFit="1" customWidth="1"/>
    <col min="6145" max="6145" width="68.7109375" customWidth="1"/>
    <col min="6146" max="6146" width="5.85546875" customWidth="1"/>
    <col min="6147" max="6147" width="20" customWidth="1"/>
    <col min="6148" max="6148" width="5" customWidth="1"/>
    <col min="6150" max="6150" width="11" bestFit="1" customWidth="1"/>
    <col min="6401" max="6401" width="68.7109375" customWidth="1"/>
    <col min="6402" max="6402" width="5.85546875" customWidth="1"/>
    <col min="6403" max="6403" width="20" customWidth="1"/>
    <col min="6404" max="6404" width="5" customWidth="1"/>
    <col min="6406" max="6406" width="11" bestFit="1" customWidth="1"/>
    <col min="6657" max="6657" width="68.7109375" customWidth="1"/>
    <col min="6658" max="6658" width="5.85546875" customWidth="1"/>
    <col min="6659" max="6659" width="20" customWidth="1"/>
    <col min="6660" max="6660" width="5" customWidth="1"/>
    <col min="6662" max="6662" width="11" bestFit="1" customWidth="1"/>
    <col min="6913" max="6913" width="68.7109375" customWidth="1"/>
    <col min="6914" max="6914" width="5.85546875" customWidth="1"/>
    <col min="6915" max="6915" width="20" customWidth="1"/>
    <col min="6916" max="6916" width="5" customWidth="1"/>
    <col min="6918" max="6918" width="11" bestFit="1" customWidth="1"/>
    <col min="7169" max="7169" width="68.7109375" customWidth="1"/>
    <col min="7170" max="7170" width="5.85546875" customWidth="1"/>
    <col min="7171" max="7171" width="20" customWidth="1"/>
    <col min="7172" max="7172" width="5" customWidth="1"/>
    <col min="7174" max="7174" width="11" bestFit="1" customWidth="1"/>
    <col min="7425" max="7425" width="68.7109375" customWidth="1"/>
    <col min="7426" max="7426" width="5.85546875" customWidth="1"/>
    <col min="7427" max="7427" width="20" customWidth="1"/>
    <col min="7428" max="7428" width="5" customWidth="1"/>
    <col min="7430" max="7430" width="11" bestFit="1" customWidth="1"/>
    <col min="7681" max="7681" width="68.7109375" customWidth="1"/>
    <col min="7682" max="7682" width="5.85546875" customWidth="1"/>
    <col min="7683" max="7683" width="20" customWidth="1"/>
    <col min="7684" max="7684" width="5" customWidth="1"/>
    <col min="7686" max="7686" width="11" bestFit="1" customWidth="1"/>
    <col min="7937" max="7937" width="68.7109375" customWidth="1"/>
    <col min="7938" max="7938" width="5.85546875" customWidth="1"/>
    <col min="7939" max="7939" width="20" customWidth="1"/>
    <col min="7940" max="7940" width="5" customWidth="1"/>
    <col min="7942" max="7942" width="11" bestFit="1" customWidth="1"/>
    <col min="8193" max="8193" width="68.7109375" customWidth="1"/>
    <col min="8194" max="8194" width="5.85546875" customWidth="1"/>
    <col min="8195" max="8195" width="20" customWidth="1"/>
    <col min="8196" max="8196" width="5" customWidth="1"/>
    <col min="8198" max="8198" width="11" bestFit="1" customWidth="1"/>
    <col min="8449" max="8449" width="68.7109375" customWidth="1"/>
    <col min="8450" max="8450" width="5.85546875" customWidth="1"/>
    <col min="8451" max="8451" width="20" customWidth="1"/>
    <col min="8452" max="8452" width="5" customWidth="1"/>
    <col min="8454" max="8454" width="11" bestFit="1" customWidth="1"/>
    <col min="8705" max="8705" width="68.7109375" customWidth="1"/>
    <col min="8706" max="8706" width="5.85546875" customWidth="1"/>
    <col min="8707" max="8707" width="20" customWidth="1"/>
    <col min="8708" max="8708" width="5" customWidth="1"/>
    <col min="8710" max="8710" width="11" bestFit="1" customWidth="1"/>
    <col min="8961" max="8961" width="68.7109375" customWidth="1"/>
    <col min="8962" max="8962" width="5.85546875" customWidth="1"/>
    <col min="8963" max="8963" width="20" customWidth="1"/>
    <col min="8964" max="8964" width="5" customWidth="1"/>
    <col min="8966" max="8966" width="11" bestFit="1" customWidth="1"/>
    <col min="9217" max="9217" width="68.7109375" customWidth="1"/>
    <col min="9218" max="9218" width="5.85546875" customWidth="1"/>
    <col min="9219" max="9219" width="20" customWidth="1"/>
    <col min="9220" max="9220" width="5" customWidth="1"/>
    <col min="9222" max="9222" width="11" bestFit="1" customWidth="1"/>
    <col min="9473" max="9473" width="68.7109375" customWidth="1"/>
    <col min="9474" max="9474" width="5.85546875" customWidth="1"/>
    <col min="9475" max="9475" width="20" customWidth="1"/>
    <col min="9476" max="9476" width="5" customWidth="1"/>
    <col min="9478" max="9478" width="11" bestFit="1" customWidth="1"/>
    <col min="9729" max="9729" width="68.7109375" customWidth="1"/>
    <col min="9730" max="9730" width="5.85546875" customWidth="1"/>
    <col min="9731" max="9731" width="20" customWidth="1"/>
    <col min="9732" max="9732" width="5" customWidth="1"/>
    <col min="9734" max="9734" width="11" bestFit="1" customWidth="1"/>
    <col min="9985" max="9985" width="68.7109375" customWidth="1"/>
    <col min="9986" max="9986" width="5.85546875" customWidth="1"/>
    <col min="9987" max="9987" width="20" customWidth="1"/>
    <col min="9988" max="9988" width="5" customWidth="1"/>
    <col min="9990" max="9990" width="11" bestFit="1" customWidth="1"/>
    <col min="10241" max="10241" width="68.7109375" customWidth="1"/>
    <col min="10242" max="10242" width="5.85546875" customWidth="1"/>
    <col min="10243" max="10243" width="20" customWidth="1"/>
    <col min="10244" max="10244" width="5" customWidth="1"/>
    <col min="10246" max="10246" width="11" bestFit="1" customWidth="1"/>
    <col min="10497" max="10497" width="68.7109375" customWidth="1"/>
    <col min="10498" max="10498" width="5.85546875" customWidth="1"/>
    <col min="10499" max="10499" width="20" customWidth="1"/>
    <col min="10500" max="10500" width="5" customWidth="1"/>
    <col min="10502" max="10502" width="11" bestFit="1" customWidth="1"/>
    <col min="10753" max="10753" width="68.7109375" customWidth="1"/>
    <col min="10754" max="10754" width="5.85546875" customWidth="1"/>
    <col min="10755" max="10755" width="20" customWidth="1"/>
    <col min="10756" max="10756" width="5" customWidth="1"/>
    <col min="10758" max="10758" width="11" bestFit="1" customWidth="1"/>
    <col min="11009" max="11009" width="68.7109375" customWidth="1"/>
    <col min="11010" max="11010" width="5.85546875" customWidth="1"/>
    <col min="11011" max="11011" width="20" customWidth="1"/>
    <col min="11012" max="11012" width="5" customWidth="1"/>
    <col min="11014" max="11014" width="11" bestFit="1" customWidth="1"/>
    <col min="11265" max="11265" width="68.7109375" customWidth="1"/>
    <col min="11266" max="11266" width="5.85546875" customWidth="1"/>
    <col min="11267" max="11267" width="20" customWidth="1"/>
    <col min="11268" max="11268" width="5" customWidth="1"/>
    <col min="11270" max="11270" width="11" bestFit="1" customWidth="1"/>
    <col min="11521" max="11521" width="68.7109375" customWidth="1"/>
    <col min="11522" max="11522" width="5.85546875" customWidth="1"/>
    <col min="11523" max="11523" width="20" customWidth="1"/>
    <col min="11524" max="11524" width="5" customWidth="1"/>
    <col min="11526" max="11526" width="11" bestFit="1" customWidth="1"/>
    <col min="11777" max="11777" width="68.7109375" customWidth="1"/>
    <col min="11778" max="11778" width="5.85546875" customWidth="1"/>
    <col min="11779" max="11779" width="20" customWidth="1"/>
    <col min="11780" max="11780" width="5" customWidth="1"/>
    <col min="11782" max="11782" width="11" bestFit="1" customWidth="1"/>
    <col min="12033" max="12033" width="68.7109375" customWidth="1"/>
    <col min="12034" max="12034" width="5.85546875" customWidth="1"/>
    <col min="12035" max="12035" width="20" customWidth="1"/>
    <col min="12036" max="12036" width="5" customWidth="1"/>
    <col min="12038" max="12038" width="11" bestFit="1" customWidth="1"/>
    <col min="12289" max="12289" width="68.7109375" customWidth="1"/>
    <col min="12290" max="12290" width="5.85546875" customWidth="1"/>
    <col min="12291" max="12291" width="20" customWidth="1"/>
    <col min="12292" max="12292" width="5" customWidth="1"/>
    <col min="12294" max="12294" width="11" bestFit="1" customWidth="1"/>
    <col min="12545" max="12545" width="68.7109375" customWidth="1"/>
    <col min="12546" max="12546" width="5.85546875" customWidth="1"/>
    <col min="12547" max="12547" width="20" customWidth="1"/>
    <col min="12548" max="12548" width="5" customWidth="1"/>
    <col min="12550" max="12550" width="11" bestFit="1" customWidth="1"/>
    <col min="12801" max="12801" width="68.7109375" customWidth="1"/>
    <col min="12802" max="12802" width="5.85546875" customWidth="1"/>
    <col min="12803" max="12803" width="20" customWidth="1"/>
    <col min="12804" max="12804" width="5" customWidth="1"/>
    <col min="12806" max="12806" width="11" bestFit="1" customWidth="1"/>
    <col min="13057" max="13057" width="68.7109375" customWidth="1"/>
    <col min="13058" max="13058" width="5.85546875" customWidth="1"/>
    <col min="13059" max="13059" width="20" customWidth="1"/>
    <col min="13060" max="13060" width="5" customWidth="1"/>
    <col min="13062" max="13062" width="11" bestFit="1" customWidth="1"/>
    <col min="13313" max="13313" width="68.7109375" customWidth="1"/>
    <col min="13314" max="13314" width="5.85546875" customWidth="1"/>
    <col min="13315" max="13315" width="20" customWidth="1"/>
    <col min="13316" max="13316" width="5" customWidth="1"/>
    <col min="13318" max="13318" width="11" bestFit="1" customWidth="1"/>
    <col min="13569" max="13569" width="68.7109375" customWidth="1"/>
    <col min="13570" max="13570" width="5.85546875" customWidth="1"/>
    <col min="13571" max="13571" width="20" customWidth="1"/>
    <col min="13572" max="13572" width="5" customWidth="1"/>
    <col min="13574" max="13574" width="11" bestFit="1" customWidth="1"/>
    <col min="13825" max="13825" width="68.7109375" customWidth="1"/>
    <col min="13826" max="13826" width="5.85546875" customWidth="1"/>
    <col min="13827" max="13827" width="20" customWidth="1"/>
    <col min="13828" max="13828" width="5" customWidth="1"/>
    <col min="13830" max="13830" width="11" bestFit="1" customWidth="1"/>
    <col min="14081" max="14081" width="68.7109375" customWidth="1"/>
    <col min="14082" max="14082" width="5.85546875" customWidth="1"/>
    <col min="14083" max="14083" width="20" customWidth="1"/>
    <col min="14084" max="14084" width="5" customWidth="1"/>
    <col min="14086" max="14086" width="11" bestFit="1" customWidth="1"/>
    <col min="14337" max="14337" width="68.7109375" customWidth="1"/>
    <col min="14338" max="14338" width="5.85546875" customWidth="1"/>
    <col min="14339" max="14339" width="20" customWidth="1"/>
    <col min="14340" max="14340" width="5" customWidth="1"/>
    <col min="14342" max="14342" width="11" bestFit="1" customWidth="1"/>
    <col min="14593" max="14593" width="68.7109375" customWidth="1"/>
    <col min="14594" max="14594" width="5.85546875" customWidth="1"/>
    <col min="14595" max="14595" width="20" customWidth="1"/>
    <col min="14596" max="14596" width="5" customWidth="1"/>
    <col min="14598" max="14598" width="11" bestFit="1" customWidth="1"/>
    <col min="14849" max="14849" width="68.7109375" customWidth="1"/>
    <col min="14850" max="14850" width="5.85546875" customWidth="1"/>
    <col min="14851" max="14851" width="20" customWidth="1"/>
    <col min="14852" max="14852" width="5" customWidth="1"/>
    <col min="14854" max="14854" width="11" bestFit="1" customWidth="1"/>
    <col min="15105" max="15105" width="68.7109375" customWidth="1"/>
    <col min="15106" max="15106" width="5.85546875" customWidth="1"/>
    <col min="15107" max="15107" width="20" customWidth="1"/>
    <col min="15108" max="15108" width="5" customWidth="1"/>
    <col min="15110" max="15110" width="11" bestFit="1" customWidth="1"/>
    <col min="15361" max="15361" width="68.7109375" customWidth="1"/>
    <col min="15362" max="15362" width="5.85546875" customWidth="1"/>
    <col min="15363" max="15363" width="20" customWidth="1"/>
    <col min="15364" max="15364" width="5" customWidth="1"/>
    <col min="15366" max="15366" width="11" bestFit="1" customWidth="1"/>
    <col min="15617" max="15617" width="68.7109375" customWidth="1"/>
    <col min="15618" max="15618" width="5.85546875" customWidth="1"/>
    <col min="15619" max="15619" width="20" customWidth="1"/>
    <col min="15620" max="15620" width="5" customWidth="1"/>
    <col min="15622" max="15622" width="11" bestFit="1" customWidth="1"/>
    <col min="15873" max="15873" width="68.7109375" customWidth="1"/>
    <col min="15874" max="15874" width="5.85546875" customWidth="1"/>
    <col min="15875" max="15875" width="20" customWidth="1"/>
    <col min="15876" max="15876" width="5" customWidth="1"/>
    <col min="15878" max="15878" width="11" bestFit="1" customWidth="1"/>
    <col min="16129" max="16129" width="68.7109375" customWidth="1"/>
    <col min="16130" max="16130" width="5.85546875" customWidth="1"/>
    <col min="16131" max="16131" width="20" customWidth="1"/>
    <col min="16132" max="16132" width="5" customWidth="1"/>
    <col min="16134" max="16134" width="11" bestFit="1" customWidth="1"/>
  </cols>
  <sheetData>
    <row r="1" spans="1:4" ht="23.25" x14ac:dyDescent="0.5">
      <c r="A1" s="173" t="str">
        <f>+บันทึก!A1</f>
        <v>กองทุนเปิดกรุงไทย ธนทรัพย์ 55 ห้ามขายผู้ลงทุนรายย่อย</v>
      </c>
      <c r="B1" s="173"/>
      <c r="C1" s="173"/>
      <c r="D1" s="173"/>
    </row>
    <row r="2" spans="1:4" ht="23.25" x14ac:dyDescent="0.5">
      <c r="A2" s="173" t="s">
        <v>153</v>
      </c>
      <c r="B2" s="173"/>
      <c r="C2" s="173"/>
      <c r="D2" s="173"/>
    </row>
    <row r="3" spans="1:4" ht="23.25" x14ac:dyDescent="0.5">
      <c r="A3" s="174" t="s">
        <v>260</v>
      </c>
      <c r="B3" s="174"/>
      <c r="C3" s="174"/>
      <c r="D3" s="174"/>
    </row>
    <row r="4" spans="1:4" x14ac:dyDescent="0.5">
      <c r="C4" s="90">
        <v>2567</v>
      </c>
      <c r="D4" s="5"/>
    </row>
    <row r="5" spans="1:4" x14ac:dyDescent="0.5">
      <c r="A5" s="5" t="s">
        <v>154</v>
      </c>
      <c r="B5" s="5"/>
      <c r="C5" s="43"/>
      <c r="D5" s="43"/>
    </row>
    <row r="6" spans="1:4" x14ac:dyDescent="0.5">
      <c r="A6" t="s">
        <v>155</v>
      </c>
      <c r="C6" s="51">
        <f>-งบทดลอง!I6</f>
        <v>0</v>
      </c>
      <c r="D6" s="51"/>
    </row>
    <row r="7" spans="1:4" x14ac:dyDescent="0.5">
      <c r="A7" t="s">
        <v>156</v>
      </c>
      <c r="C7" s="51">
        <f>-งบทดลอง!I19-งบทดลอง!I28</f>
        <v>23779314.120000005</v>
      </c>
      <c r="D7" s="51"/>
    </row>
    <row r="8" spans="1:4" x14ac:dyDescent="0.5">
      <c r="A8" t="s">
        <v>157</v>
      </c>
      <c r="C8" s="60"/>
      <c r="D8" s="60"/>
    </row>
    <row r="9" spans="1:4" x14ac:dyDescent="0.5">
      <c r="A9" t="s">
        <v>158</v>
      </c>
      <c r="C9" s="91">
        <f>SUM(C6:C8)</f>
        <v>23779314.120000005</v>
      </c>
      <c r="D9" s="51"/>
    </row>
    <row r="10" spans="1:4" x14ac:dyDescent="0.5">
      <c r="C10" s="51"/>
      <c r="D10" s="51"/>
    </row>
    <row r="11" spans="1:4" x14ac:dyDescent="0.5">
      <c r="A11" s="5" t="s">
        <v>159</v>
      </c>
      <c r="B11" s="5"/>
      <c r="C11" s="51"/>
      <c r="D11" s="51"/>
    </row>
    <row r="12" spans="1:4" x14ac:dyDescent="0.5">
      <c r="A12" t="s">
        <v>160</v>
      </c>
      <c r="C12" s="51">
        <f>งบทดลอง!I30</f>
        <v>4477660.97</v>
      </c>
      <c r="D12" s="51"/>
    </row>
    <row r="13" spans="1:4" x14ac:dyDescent="0.5">
      <c r="A13" t="s">
        <v>161</v>
      </c>
      <c r="C13" s="51">
        <f>งบทดลอง!I31</f>
        <v>274847</v>
      </c>
      <c r="D13" s="51"/>
    </row>
    <row r="14" spans="1:4" x14ac:dyDescent="0.5">
      <c r="A14" t="s">
        <v>162</v>
      </c>
      <c r="C14" s="51">
        <f>งบทดลอง!I33</f>
        <v>0</v>
      </c>
      <c r="D14" s="51"/>
    </row>
    <row r="15" spans="1:4" x14ac:dyDescent="0.5">
      <c r="A15" t="s">
        <v>163</v>
      </c>
      <c r="C15" s="51"/>
      <c r="D15" s="51"/>
    </row>
    <row r="16" spans="1:4" x14ac:dyDescent="0.5">
      <c r="A16" t="s">
        <v>164</v>
      </c>
      <c r="C16" s="51">
        <v>0</v>
      </c>
      <c r="D16" s="51"/>
    </row>
    <row r="17" spans="1:6" x14ac:dyDescent="0.5">
      <c r="A17" t="s">
        <v>165</v>
      </c>
      <c r="C17" s="51">
        <f>งบทดลอง!I36</f>
        <v>30700</v>
      </c>
      <c r="D17" s="51"/>
    </row>
    <row r="18" spans="1:6" x14ac:dyDescent="0.5">
      <c r="A18" t="s">
        <v>166</v>
      </c>
      <c r="C18" s="51">
        <v>0</v>
      </c>
      <c r="D18" s="51"/>
    </row>
    <row r="19" spans="1:6" x14ac:dyDescent="0.5">
      <c r="A19" t="s">
        <v>167</v>
      </c>
      <c r="C19" s="51">
        <v>0</v>
      </c>
      <c r="D19" s="51"/>
    </row>
    <row r="20" spans="1:6" x14ac:dyDescent="0.5">
      <c r="A20" t="s">
        <v>168</v>
      </c>
      <c r="C20" s="51">
        <v>0</v>
      </c>
      <c r="D20" s="51"/>
    </row>
    <row r="21" spans="1:6" x14ac:dyDescent="0.5">
      <c r="A21" t="s">
        <v>169</v>
      </c>
      <c r="C21" s="51"/>
      <c r="D21" s="51"/>
    </row>
    <row r="22" spans="1:6" x14ac:dyDescent="0.5">
      <c r="A22" t="s">
        <v>170</v>
      </c>
      <c r="C22" s="51">
        <v>0</v>
      </c>
      <c r="D22" s="51"/>
    </row>
    <row r="23" spans="1:6" x14ac:dyDescent="0.5">
      <c r="A23" t="s">
        <v>171</v>
      </c>
      <c r="C23" s="51">
        <v>0</v>
      </c>
      <c r="D23" s="51"/>
    </row>
    <row r="24" spans="1:6" x14ac:dyDescent="0.5">
      <c r="A24" t="s">
        <v>172</v>
      </c>
      <c r="C24" s="51">
        <f>งบทดลอง!I49</f>
        <v>94765.53</v>
      </c>
      <c r="D24" s="51"/>
    </row>
    <row r="25" spans="1:6" x14ac:dyDescent="0.5">
      <c r="A25" t="s">
        <v>173</v>
      </c>
      <c r="C25" s="91">
        <f>SUM(C12:C24)</f>
        <v>4877973.5</v>
      </c>
      <c r="D25" s="51"/>
    </row>
    <row r="26" spans="1:6" x14ac:dyDescent="0.5">
      <c r="C26" s="51"/>
      <c r="D26" s="51"/>
    </row>
    <row r="27" spans="1:6" s="5" customFormat="1" thickBot="1" x14ac:dyDescent="0.5">
      <c r="A27" s="5" t="s">
        <v>174</v>
      </c>
      <c r="C27" s="92">
        <f>C9-C25</f>
        <v>18901340.620000005</v>
      </c>
      <c r="D27" s="93"/>
    </row>
    <row r="28" spans="1:6" ht="22.5" thickTop="1" x14ac:dyDescent="0.5">
      <c r="C28" s="51"/>
      <c r="D28" s="51"/>
    </row>
    <row r="29" spans="1:6" x14ac:dyDescent="0.5">
      <c r="A29" s="5" t="s">
        <v>175</v>
      </c>
      <c r="B29" s="5"/>
      <c r="C29" s="51"/>
      <c r="D29" s="51"/>
    </row>
    <row r="30" spans="1:6" x14ac:dyDescent="0.5">
      <c r="A30" t="s">
        <v>176</v>
      </c>
      <c r="C30" s="94">
        <f>-งบทดลอง!I20</f>
        <v>0</v>
      </c>
      <c r="D30" s="51"/>
      <c r="F30" s="3"/>
    </row>
    <row r="31" spans="1:6" x14ac:dyDescent="0.5">
      <c r="A31" t="s">
        <v>177</v>
      </c>
      <c r="C31" s="94">
        <f>-งบทดลอง!I21</f>
        <v>4137725.2</v>
      </c>
      <c r="D31" s="51"/>
    </row>
    <row r="32" spans="1:6" x14ac:dyDescent="0.5">
      <c r="A32" t="s">
        <v>178</v>
      </c>
      <c r="C32" s="94">
        <f>+บันทึก!E114-C39</f>
        <v>0</v>
      </c>
      <c r="D32" s="51"/>
    </row>
    <row r="33" spans="1:4" x14ac:dyDescent="0.5">
      <c r="A33" t="s">
        <v>179</v>
      </c>
      <c r="C33" s="95">
        <f>งบทดลอง!I51-C38</f>
        <v>0</v>
      </c>
      <c r="D33" s="95"/>
    </row>
    <row r="34" spans="1:4" ht="22.5" thickBot="1" x14ac:dyDescent="0.55000000000000004">
      <c r="A34" t="s">
        <v>180</v>
      </c>
      <c r="C34" s="96">
        <f>SUM(C30:C33)</f>
        <v>4137725.2</v>
      </c>
      <c r="D34" s="51"/>
    </row>
    <row r="35" spans="1:4" ht="22.5" thickTop="1" x14ac:dyDescent="0.5">
      <c r="A35" s="3"/>
      <c r="C35" s="51"/>
      <c r="D35" s="51"/>
    </row>
    <row r="36" spans="1:4" s="5" customFormat="1" ht="21" x14ac:dyDescent="0.45">
      <c r="A36" s="5" t="s">
        <v>181</v>
      </c>
      <c r="C36" s="93">
        <f>C27+C34</f>
        <v>23039065.820000004</v>
      </c>
      <c r="D36" s="93"/>
    </row>
    <row r="37" spans="1:4" s="5" customFormat="1" ht="21" x14ac:dyDescent="0.45">
      <c r="A37" s="5" t="s">
        <v>182</v>
      </c>
      <c r="C37" s="93">
        <f>+บันทึก!E107</f>
        <v>0</v>
      </c>
      <c r="D37" s="93"/>
    </row>
    <row r="38" spans="1:4" s="5" customFormat="1" ht="21" x14ac:dyDescent="0.45">
      <c r="A38" s="5" t="s">
        <v>183</v>
      </c>
      <c r="C38" s="93">
        <f>+บันทึก!E112</f>
        <v>0</v>
      </c>
      <c r="D38" s="93"/>
    </row>
    <row r="39" spans="1:4" s="5" customFormat="1" ht="21" x14ac:dyDescent="0.45">
      <c r="A39" s="5" t="s">
        <v>184</v>
      </c>
      <c r="C39" s="93">
        <f>+บันทึก!E111</f>
        <v>0</v>
      </c>
      <c r="D39" s="97"/>
    </row>
    <row r="40" spans="1:4" s="5" customFormat="1" thickBot="1" x14ac:dyDescent="0.5">
      <c r="A40" s="5" t="s">
        <v>185</v>
      </c>
      <c r="C40" s="98">
        <f>+C36+C37+C39+C38</f>
        <v>23039065.820000004</v>
      </c>
      <c r="D40" s="93"/>
    </row>
    <row r="41" spans="1:4" ht="9.75" customHeight="1" thickTop="1" x14ac:dyDescent="0.5">
      <c r="A41" s="99"/>
      <c r="C41" s="48"/>
      <c r="D41" s="48"/>
    </row>
    <row r="42" spans="1:4" ht="25.5" customHeight="1" x14ac:dyDescent="0.5">
      <c r="A42" s="5" t="s">
        <v>186</v>
      </c>
      <c r="B42" s="100"/>
      <c r="C42" s="101">
        <f>ROUND(+C32+C33+C38+C39,2)</f>
        <v>0</v>
      </c>
      <c r="D42" s="102"/>
    </row>
    <row r="43" spans="1:4" ht="25.5" customHeight="1" x14ac:dyDescent="0.5">
      <c r="A43" s="103"/>
      <c r="B43" s="100"/>
      <c r="C43" s="102"/>
      <c r="D43" s="102"/>
    </row>
    <row r="44" spans="1:4" x14ac:dyDescent="0.5">
      <c r="A44" s="5" t="s">
        <v>187</v>
      </c>
      <c r="B44" s="3"/>
      <c r="D44" s="48"/>
    </row>
    <row r="45" spans="1:4" x14ac:dyDescent="0.5">
      <c r="A45" s="5"/>
      <c r="B45" s="3"/>
      <c r="D45" s="48"/>
    </row>
    <row r="46" spans="1:4" x14ac:dyDescent="0.5">
      <c r="A46" s="104"/>
      <c r="B46" s="3"/>
      <c r="C46" s="48">
        <f>C42+-งบทดลอง!H51</f>
        <v>0</v>
      </c>
      <c r="D46" s="48"/>
    </row>
    <row r="47" spans="1:4" x14ac:dyDescent="0.5">
      <c r="A47" s="99"/>
      <c r="B47" s="3"/>
      <c r="C47" s="48">
        <f>'BSหลังปป. (2)'!B33-C40</f>
        <v>0</v>
      </c>
      <c r="D47" s="48"/>
    </row>
    <row r="48" spans="1:4" x14ac:dyDescent="0.5">
      <c r="B48" s="3"/>
      <c r="C48" s="48"/>
      <c r="D48" s="48"/>
    </row>
    <row r="49" spans="2:4" x14ac:dyDescent="0.5">
      <c r="B49" s="3"/>
      <c r="C49" s="97"/>
      <c r="D49" s="97"/>
    </row>
    <row r="50" spans="2:4" x14ac:dyDescent="0.5">
      <c r="B50" s="3"/>
      <c r="C50" s="48"/>
      <c r="D50" s="48"/>
    </row>
    <row r="51" spans="2:4" x14ac:dyDescent="0.5">
      <c r="C51" s="48"/>
      <c r="D51" s="48"/>
    </row>
    <row r="52" spans="2:4" x14ac:dyDescent="0.5">
      <c r="C52" s="48"/>
      <c r="D52" s="48"/>
    </row>
    <row r="53" spans="2:4" x14ac:dyDescent="0.5">
      <c r="C53" s="48"/>
      <c r="D53" s="48"/>
    </row>
    <row r="54" spans="2:4" x14ac:dyDescent="0.5">
      <c r="C54" s="48"/>
      <c r="D54" s="48"/>
    </row>
    <row r="55" spans="2:4" x14ac:dyDescent="0.5">
      <c r="C55" s="48"/>
      <c r="D55" s="48"/>
    </row>
    <row r="56" spans="2:4" x14ac:dyDescent="0.5">
      <c r="C56" s="48"/>
      <c r="D56" s="48"/>
    </row>
    <row r="57" spans="2:4" x14ac:dyDescent="0.5">
      <c r="C57" s="48"/>
      <c r="D57" s="48"/>
    </row>
    <row r="58" spans="2:4" x14ac:dyDescent="0.5">
      <c r="C58" s="48"/>
      <c r="D58" s="48"/>
    </row>
    <row r="59" spans="2:4" x14ac:dyDescent="0.5">
      <c r="C59" s="48"/>
      <c r="D59" s="48"/>
    </row>
    <row r="60" spans="2:4" x14ac:dyDescent="0.5">
      <c r="C60" s="48"/>
      <c r="D60" s="48"/>
    </row>
    <row r="61" spans="2:4" x14ac:dyDescent="0.5">
      <c r="C61" s="48"/>
      <c r="D61" s="48"/>
    </row>
    <row r="62" spans="2:4" x14ac:dyDescent="0.5">
      <c r="C62" s="48"/>
      <c r="D62" s="48"/>
    </row>
    <row r="63" spans="2:4" x14ac:dyDescent="0.5">
      <c r="C63" s="48"/>
      <c r="D63" s="48"/>
    </row>
    <row r="64" spans="2:4" x14ac:dyDescent="0.5">
      <c r="C64" s="48"/>
      <c r="D64" s="48"/>
    </row>
    <row r="65" spans="3:4" x14ac:dyDescent="0.5">
      <c r="C65" s="48"/>
      <c r="D65" s="48"/>
    </row>
    <row r="66" spans="3:4" x14ac:dyDescent="0.5">
      <c r="C66" s="48"/>
      <c r="D66" s="48"/>
    </row>
    <row r="67" spans="3:4" x14ac:dyDescent="0.5">
      <c r="C67" s="48"/>
      <c r="D67" s="48"/>
    </row>
    <row r="68" spans="3:4" x14ac:dyDescent="0.5">
      <c r="C68" s="48"/>
      <c r="D68" s="48"/>
    </row>
    <row r="69" spans="3:4" x14ac:dyDescent="0.5">
      <c r="C69" s="48"/>
      <c r="D69" s="48"/>
    </row>
    <row r="70" spans="3:4" x14ac:dyDescent="0.5">
      <c r="C70" s="48"/>
      <c r="D70" s="48"/>
    </row>
    <row r="71" spans="3:4" x14ac:dyDescent="0.5">
      <c r="C71" s="48"/>
      <c r="D71" s="48"/>
    </row>
    <row r="72" spans="3:4" x14ac:dyDescent="0.5">
      <c r="C72" s="48"/>
      <c r="D72" s="48"/>
    </row>
    <row r="73" spans="3:4" x14ac:dyDescent="0.5">
      <c r="C73" s="48"/>
      <c r="D73" s="48"/>
    </row>
    <row r="74" spans="3:4" x14ac:dyDescent="0.5">
      <c r="C74" s="48"/>
      <c r="D74" s="48"/>
    </row>
    <row r="75" spans="3:4" x14ac:dyDescent="0.5">
      <c r="C75" s="48"/>
      <c r="D75" s="48"/>
    </row>
    <row r="76" spans="3:4" x14ac:dyDescent="0.5">
      <c r="C76" s="48"/>
      <c r="D76" s="48"/>
    </row>
    <row r="77" spans="3:4" x14ac:dyDescent="0.5">
      <c r="C77" s="48"/>
      <c r="D77" s="48"/>
    </row>
    <row r="78" spans="3:4" x14ac:dyDescent="0.5">
      <c r="C78" s="48"/>
      <c r="D78" s="48"/>
    </row>
    <row r="79" spans="3:4" x14ac:dyDescent="0.5">
      <c r="C79" s="48"/>
      <c r="D79" s="48"/>
    </row>
    <row r="80" spans="3:4" x14ac:dyDescent="0.5">
      <c r="C80" s="48"/>
      <c r="D80" s="48"/>
    </row>
    <row r="81" spans="3:4" x14ac:dyDescent="0.5">
      <c r="C81" s="48"/>
      <c r="D81" s="48"/>
    </row>
    <row r="82" spans="3:4" x14ac:dyDescent="0.5">
      <c r="C82" s="48"/>
      <c r="D82" s="48"/>
    </row>
    <row r="83" spans="3:4" x14ac:dyDescent="0.5">
      <c r="C83" s="48"/>
      <c r="D83" s="48"/>
    </row>
    <row r="84" spans="3:4" x14ac:dyDescent="0.5">
      <c r="C84" s="48"/>
      <c r="D84" s="48"/>
    </row>
    <row r="85" spans="3:4" x14ac:dyDescent="0.5">
      <c r="C85" s="48"/>
      <c r="D85" s="48"/>
    </row>
    <row r="86" spans="3:4" x14ac:dyDescent="0.5">
      <c r="C86" s="48"/>
      <c r="D86" s="48"/>
    </row>
    <row r="87" spans="3:4" x14ac:dyDescent="0.5">
      <c r="C87" s="48"/>
      <c r="D87" s="48"/>
    </row>
    <row r="88" spans="3:4" x14ac:dyDescent="0.5">
      <c r="C88" s="48"/>
      <c r="D88" s="48"/>
    </row>
    <row r="89" spans="3:4" x14ac:dyDescent="0.5">
      <c r="C89" s="48"/>
      <c r="D89" s="48"/>
    </row>
    <row r="90" spans="3:4" x14ac:dyDescent="0.5">
      <c r="C90" s="48"/>
      <c r="D90" s="48"/>
    </row>
    <row r="91" spans="3:4" x14ac:dyDescent="0.5">
      <c r="C91" s="48"/>
      <c r="D91" s="48"/>
    </row>
    <row r="92" spans="3:4" x14ac:dyDescent="0.5">
      <c r="C92" s="48"/>
      <c r="D92" s="48"/>
    </row>
    <row r="93" spans="3:4" x14ac:dyDescent="0.5">
      <c r="C93" s="48"/>
      <c r="D93" s="48"/>
    </row>
    <row r="94" spans="3:4" x14ac:dyDescent="0.5">
      <c r="C94" s="48"/>
      <c r="D94" s="48"/>
    </row>
    <row r="95" spans="3:4" x14ac:dyDescent="0.5">
      <c r="C95" s="48"/>
      <c r="D95" s="48"/>
    </row>
    <row r="96" spans="3:4" x14ac:dyDescent="0.5">
      <c r="C96" s="48"/>
      <c r="D96" s="48"/>
    </row>
    <row r="97" spans="3:4" x14ac:dyDescent="0.5">
      <c r="C97" s="48"/>
      <c r="D97" s="48"/>
    </row>
    <row r="98" spans="3:4" x14ac:dyDescent="0.5">
      <c r="C98" s="48"/>
      <c r="D98" s="48"/>
    </row>
    <row r="99" spans="3:4" x14ac:dyDescent="0.5">
      <c r="C99" s="48"/>
      <c r="D99" s="48"/>
    </row>
    <row r="100" spans="3:4" x14ac:dyDescent="0.5">
      <c r="C100" s="48"/>
      <c r="D100" s="48"/>
    </row>
    <row r="101" spans="3:4" x14ac:dyDescent="0.5">
      <c r="C101" s="48"/>
      <c r="D101" s="48"/>
    </row>
    <row r="102" spans="3:4" x14ac:dyDescent="0.5">
      <c r="C102" s="48"/>
      <c r="D102" s="48"/>
    </row>
    <row r="103" spans="3:4" x14ac:dyDescent="0.5">
      <c r="C103" s="48"/>
      <c r="D103" s="48"/>
    </row>
    <row r="104" spans="3:4" x14ac:dyDescent="0.5">
      <c r="C104" s="48"/>
      <c r="D104" s="48"/>
    </row>
    <row r="105" spans="3:4" x14ac:dyDescent="0.5">
      <c r="C105" s="48"/>
      <c r="D105" s="48"/>
    </row>
    <row r="106" spans="3:4" x14ac:dyDescent="0.5">
      <c r="C106" s="48"/>
      <c r="D106" s="48"/>
    </row>
    <row r="107" spans="3:4" x14ac:dyDescent="0.5">
      <c r="C107" s="48"/>
      <c r="D107" s="48"/>
    </row>
    <row r="108" spans="3:4" x14ac:dyDescent="0.5">
      <c r="C108" s="48"/>
      <c r="D108" s="48"/>
    </row>
    <row r="109" spans="3:4" x14ac:dyDescent="0.5">
      <c r="C109" s="48"/>
      <c r="D109" s="48"/>
    </row>
    <row r="110" spans="3:4" x14ac:dyDescent="0.5">
      <c r="C110" s="48"/>
      <c r="D110" s="48"/>
    </row>
    <row r="111" spans="3:4" x14ac:dyDescent="0.5">
      <c r="C111" s="48"/>
      <c r="D111" s="48"/>
    </row>
    <row r="112" spans="3:4" x14ac:dyDescent="0.5">
      <c r="C112" s="48"/>
      <c r="D112" s="48"/>
    </row>
    <row r="113" spans="3:4" x14ac:dyDescent="0.5">
      <c r="C113" s="48"/>
      <c r="D113" s="48"/>
    </row>
    <row r="114" spans="3:4" x14ac:dyDescent="0.5">
      <c r="C114" s="48"/>
      <c r="D114" s="48"/>
    </row>
    <row r="115" spans="3:4" x14ac:dyDescent="0.5">
      <c r="C115" s="48"/>
      <c r="D115" s="48"/>
    </row>
    <row r="116" spans="3:4" x14ac:dyDescent="0.5">
      <c r="C116" s="48"/>
      <c r="D116" s="48"/>
    </row>
    <row r="117" spans="3:4" x14ac:dyDescent="0.5">
      <c r="C117" s="48"/>
      <c r="D117" s="48"/>
    </row>
    <row r="118" spans="3:4" x14ac:dyDescent="0.5">
      <c r="C118" s="48"/>
      <c r="D118" s="48"/>
    </row>
    <row r="119" spans="3:4" x14ac:dyDescent="0.5">
      <c r="C119" s="48"/>
      <c r="D119" s="48"/>
    </row>
    <row r="120" spans="3:4" x14ac:dyDescent="0.5">
      <c r="C120" s="48"/>
      <c r="D120" s="48"/>
    </row>
    <row r="121" spans="3:4" x14ac:dyDescent="0.5">
      <c r="C121" s="48"/>
      <c r="D121" s="48"/>
    </row>
    <row r="122" spans="3:4" x14ac:dyDescent="0.5">
      <c r="C122" s="48"/>
      <c r="D122" s="48"/>
    </row>
    <row r="123" spans="3:4" x14ac:dyDescent="0.5">
      <c r="C123" s="48"/>
      <c r="D123" s="48"/>
    </row>
    <row r="124" spans="3:4" x14ac:dyDescent="0.5">
      <c r="C124" s="48"/>
      <c r="D124" s="48"/>
    </row>
    <row r="125" spans="3:4" x14ac:dyDescent="0.5">
      <c r="C125" s="48"/>
      <c r="D125" s="48"/>
    </row>
    <row r="126" spans="3:4" x14ac:dyDescent="0.5">
      <c r="C126" s="48"/>
      <c r="D126" s="48"/>
    </row>
    <row r="127" spans="3:4" x14ac:dyDescent="0.5">
      <c r="C127" s="48"/>
      <c r="D127" s="48"/>
    </row>
    <row r="128" spans="3:4" x14ac:dyDescent="0.5">
      <c r="C128" s="48"/>
      <c r="D128" s="48"/>
    </row>
    <row r="129" spans="3:4" x14ac:dyDescent="0.5">
      <c r="C129" s="48"/>
      <c r="D129" s="48"/>
    </row>
    <row r="130" spans="3:4" x14ac:dyDescent="0.5">
      <c r="C130" s="48"/>
      <c r="D130" s="48"/>
    </row>
    <row r="131" spans="3:4" x14ac:dyDescent="0.5">
      <c r="C131" s="48"/>
      <c r="D131" s="48"/>
    </row>
    <row r="132" spans="3:4" x14ac:dyDescent="0.5">
      <c r="C132" s="48"/>
      <c r="D132" s="48"/>
    </row>
    <row r="133" spans="3:4" x14ac:dyDescent="0.5">
      <c r="C133" s="48"/>
      <c r="D133" s="48"/>
    </row>
    <row r="134" spans="3:4" x14ac:dyDescent="0.5">
      <c r="C134" s="48"/>
      <c r="D134" s="48"/>
    </row>
    <row r="135" spans="3:4" x14ac:dyDescent="0.5">
      <c r="C135" s="48"/>
      <c r="D135" s="48"/>
    </row>
    <row r="136" spans="3:4" x14ac:dyDescent="0.5">
      <c r="C136" s="48"/>
      <c r="D136" s="48"/>
    </row>
    <row r="137" spans="3:4" x14ac:dyDescent="0.5">
      <c r="C137" s="48"/>
      <c r="D137" s="48"/>
    </row>
    <row r="138" spans="3:4" x14ac:dyDescent="0.5">
      <c r="C138" s="48"/>
      <c r="D138" s="48"/>
    </row>
    <row r="139" spans="3:4" x14ac:dyDescent="0.5">
      <c r="C139" s="48"/>
      <c r="D139" s="48"/>
    </row>
    <row r="140" spans="3:4" x14ac:dyDescent="0.5">
      <c r="C140" s="48"/>
      <c r="D140" s="48"/>
    </row>
    <row r="141" spans="3:4" x14ac:dyDescent="0.5">
      <c r="C141" s="48"/>
      <c r="D141" s="48"/>
    </row>
    <row r="142" spans="3:4" x14ac:dyDescent="0.5">
      <c r="C142" s="48"/>
      <c r="D142" s="48"/>
    </row>
    <row r="143" spans="3:4" x14ac:dyDescent="0.5">
      <c r="C143" s="48"/>
      <c r="D143" s="48"/>
    </row>
    <row r="144" spans="3:4" x14ac:dyDescent="0.5">
      <c r="C144" s="48"/>
      <c r="D144" s="48"/>
    </row>
    <row r="145" spans="3:4" x14ac:dyDescent="0.5">
      <c r="C145" s="48"/>
      <c r="D145" s="48"/>
    </row>
    <row r="146" spans="3:4" x14ac:dyDescent="0.5">
      <c r="C146" s="48"/>
      <c r="D146" s="48"/>
    </row>
    <row r="147" spans="3:4" x14ac:dyDescent="0.5">
      <c r="C147" s="48"/>
      <c r="D147" s="48"/>
    </row>
    <row r="148" spans="3:4" x14ac:dyDescent="0.5">
      <c r="C148" s="48"/>
      <c r="D148" s="48"/>
    </row>
    <row r="149" spans="3:4" x14ac:dyDescent="0.5">
      <c r="C149" s="48"/>
      <c r="D149" s="48"/>
    </row>
    <row r="150" spans="3:4" x14ac:dyDescent="0.5">
      <c r="C150" s="48"/>
      <c r="D150" s="48"/>
    </row>
    <row r="151" spans="3:4" x14ac:dyDescent="0.5">
      <c r="C151" s="48"/>
      <c r="D151" s="48"/>
    </row>
    <row r="152" spans="3:4" x14ac:dyDescent="0.5">
      <c r="C152" s="48"/>
      <c r="D152" s="48"/>
    </row>
    <row r="153" spans="3:4" x14ac:dyDescent="0.5">
      <c r="C153" s="48"/>
      <c r="D153" s="48"/>
    </row>
    <row r="154" spans="3:4" x14ac:dyDescent="0.5">
      <c r="C154" s="48"/>
      <c r="D154" s="48"/>
    </row>
    <row r="155" spans="3:4" x14ac:dyDescent="0.5">
      <c r="C155" s="48"/>
      <c r="D155" s="48"/>
    </row>
    <row r="156" spans="3:4" x14ac:dyDescent="0.5">
      <c r="C156" s="48"/>
      <c r="D156" s="48"/>
    </row>
    <row r="157" spans="3:4" x14ac:dyDescent="0.5">
      <c r="C157" s="48"/>
      <c r="D157" s="48"/>
    </row>
    <row r="158" spans="3:4" x14ac:dyDescent="0.5">
      <c r="C158" s="48"/>
      <c r="D158" s="48"/>
    </row>
    <row r="159" spans="3:4" x14ac:dyDescent="0.5">
      <c r="C159" s="48"/>
      <c r="D159" s="48"/>
    </row>
    <row r="160" spans="3:4" x14ac:dyDescent="0.5">
      <c r="C160" s="48"/>
      <c r="D160" s="48"/>
    </row>
    <row r="161" spans="3:4" x14ac:dyDescent="0.5">
      <c r="C161" s="48"/>
      <c r="D161" s="48"/>
    </row>
    <row r="162" spans="3:4" x14ac:dyDescent="0.5">
      <c r="C162" s="48"/>
      <c r="D162" s="48"/>
    </row>
    <row r="163" spans="3:4" x14ac:dyDescent="0.5">
      <c r="C163" s="48"/>
      <c r="D163" s="48"/>
    </row>
    <row r="164" spans="3:4" x14ac:dyDescent="0.5">
      <c r="C164" s="48"/>
      <c r="D164" s="48"/>
    </row>
    <row r="165" spans="3:4" x14ac:dyDescent="0.5">
      <c r="C165" s="48"/>
      <c r="D165" s="48"/>
    </row>
    <row r="166" spans="3:4" x14ac:dyDescent="0.5">
      <c r="C166" s="48"/>
      <c r="D166" s="48"/>
    </row>
    <row r="167" spans="3:4" x14ac:dyDescent="0.5">
      <c r="C167" s="48"/>
      <c r="D167" s="48"/>
    </row>
    <row r="168" spans="3:4" x14ac:dyDescent="0.5">
      <c r="C168" s="48"/>
      <c r="D168" s="48"/>
    </row>
    <row r="169" spans="3:4" x14ac:dyDescent="0.5">
      <c r="C169" s="48"/>
      <c r="D169" s="48"/>
    </row>
    <row r="170" spans="3:4" x14ac:dyDescent="0.5">
      <c r="C170" s="48"/>
      <c r="D170" s="48"/>
    </row>
    <row r="171" spans="3:4" x14ac:dyDescent="0.5">
      <c r="C171" s="48"/>
      <c r="D171" s="48"/>
    </row>
    <row r="172" spans="3:4" x14ac:dyDescent="0.5">
      <c r="C172" s="48"/>
      <c r="D172" s="48"/>
    </row>
    <row r="173" spans="3:4" x14ac:dyDescent="0.5">
      <c r="C173" s="48"/>
      <c r="D173" s="48"/>
    </row>
    <row r="174" spans="3:4" x14ac:dyDescent="0.5">
      <c r="C174" s="48"/>
      <c r="D174" s="48"/>
    </row>
    <row r="175" spans="3:4" x14ac:dyDescent="0.5">
      <c r="C175" s="48"/>
      <c r="D175" s="48"/>
    </row>
    <row r="176" spans="3:4" x14ac:dyDescent="0.5">
      <c r="C176" s="48"/>
      <c r="D176" s="48"/>
    </row>
    <row r="177" spans="3:4" x14ac:dyDescent="0.5">
      <c r="C177" s="48"/>
      <c r="D177" s="48"/>
    </row>
    <row r="178" spans="3:4" x14ac:dyDescent="0.5">
      <c r="C178" s="48"/>
      <c r="D178" s="48"/>
    </row>
    <row r="179" spans="3:4" x14ac:dyDescent="0.5">
      <c r="C179" s="48"/>
      <c r="D179" s="48"/>
    </row>
    <row r="180" spans="3:4" x14ac:dyDescent="0.5">
      <c r="C180" s="48"/>
      <c r="D180" s="48"/>
    </row>
    <row r="181" spans="3:4" x14ac:dyDescent="0.5">
      <c r="C181" s="48"/>
      <c r="D181" s="48"/>
    </row>
    <row r="182" spans="3:4" x14ac:dyDescent="0.5">
      <c r="C182" s="48"/>
      <c r="D182" s="48"/>
    </row>
    <row r="183" spans="3:4" x14ac:dyDescent="0.5">
      <c r="C183" s="48"/>
      <c r="D183" s="48"/>
    </row>
    <row r="184" spans="3:4" x14ac:dyDescent="0.5">
      <c r="C184" s="48"/>
      <c r="D184" s="48"/>
    </row>
    <row r="185" spans="3:4" x14ac:dyDescent="0.5">
      <c r="C185" s="48"/>
      <c r="D185" s="48"/>
    </row>
    <row r="186" spans="3:4" x14ac:dyDescent="0.5">
      <c r="C186" s="48"/>
      <c r="D186" s="48"/>
    </row>
    <row r="187" spans="3:4" x14ac:dyDescent="0.5">
      <c r="C187" s="48"/>
      <c r="D187" s="48"/>
    </row>
    <row r="188" spans="3:4" x14ac:dyDescent="0.5">
      <c r="C188" s="48"/>
      <c r="D188" s="48"/>
    </row>
    <row r="189" spans="3:4" x14ac:dyDescent="0.5">
      <c r="C189" s="48"/>
      <c r="D189" s="48"/>
    </row>
    <row r="190" spans="3:4" x14ac:dyDescent="0.5">
      <c r="C190" s="48"/>
      <c r="D190" s="48"/>
    </row>
    <row r="191" spans="3:4" x14ac:dyDescent="0.5">
      <c r="C191" s="48"/>
      <c r="D191" s="48"/>
    </row>
    <row r="192" spans="3:4" x14ac:dyDescent="0.5">
      <c r="C192" s="48"/>
      <c r="D192" s="48"/>
    </row>
    <row r="193" spans="3:4" x14ac:dyDescent="0.5">
      <c r="C193" s="48"/>
      <c r="D193" s="48"/>
    </row>
    <row r="194" spans="3:4" x14ac:dyDescent="0.5">
      <c r="C194" s="48"/>
      <c r="D194" s="48"/>
    </row>
    <row r="195" spans="3:4" x14ac:dyDescent="0.5">
      <c r="C195" s="48"/>
      <c r="D195" s="48"/>
    </row>
    <row r="196" spans="3:4" x14ac:dyDescent="0.5">
      <c r="C196" s="48"/>
      <c r="D196" s="48"/>
    </row>
    <row r="197" spans="3:4" x14ac:dyDescent="0.5">
      <c r="C197" s="48"/>
      <c r="D197" s="48"/>
    </row>
    <row r="198" spans="3:4" x14ac:dyDescent="0.5">
      <c r="C198" s="48"/>
      <c r="D198" s="48"/>
    </row>
    <row r="199" spans="3:4" x14ac:dyDescent="0.5">
      <c r="C199" s="48"/>
      <c r="D199" s="48"/>
    </row>
    <row r="200" spans="3:4" x14ac:dyDescent="0.5">
      <c r="C200" s="48"/>
      <c r="D200" s="48"/>
    </row>
    <row r="201" spans="3:4" x14ac:dyDescent="0.5">
      <c r="C201" s="48"/>
      <c r="D201" s="48"/>
    </row>
    <row r="202" spans="3:4" x14ac:dyDescent="0.5">
      <c r="C202" s="48"/>
      <c r="D202" s="48"/>
    </row>
    <row r="203" spans="3:4" x14ac:dyDescent="0.5">
      <c r="C203" s="48"/>
      <c r="D203" s="48"/>
    </row>
    <row r="204" spans="3:4" x14ac:dyDescent="0.5">
      <c r="C204" s="48"/>
      <c r="D204" s="48"/>
    </row>
    <row r="205" spans="3:4" x14ac:dyDescent="0.5">
      <c r="C205" s="48"/>
      <c r="D205" s="48"/>
    </row>
    <row r="206" spans="3:4" x14ac:dyDescent="0.5">
      <c r="C206" s="48"/>
      <c r="D206" s="48"/>
    </row>
    <row r="207" spans="3:4" x14ac:dyDescent="0.5">
      <c r="C207" s="48"/>
      <c r="D207" s="48"/>
    </row>
    <row r="208" spans="3:4" x14ac:dyDescent="0.5">
      <c r="C208" s="48"/>
      <c r="D208" s="48"/>
    </row>
    <row r="209" spans="3:4" x14ac:dyDescent="0.5">
      <c r="C209" s="48"/>
      <c r="D209" s="48"/>
    </row>
    <row r="210" spans="3:4" x14ac:dyDescent="0.5">
      <c r="C210" s="48"/>
      <c r="D210" s="48"/>
    </row>
    <row r="211" spans="3:4" x14ac:dyDescent="0.5">
      <c r="C211" s="48"/>
      <c r="D211" s="48"/>
    </row>
    <row r="212" spans="3:4" x14ac:dyDescent="0.5">
      <c r="C212" s="48"/>
      <c r="D212" s="48"/>
    </row>
    <row r="213" spans="3:4" x14ac:dyDescent="0.5">
      <c r="C213" s="48"/>
      <c r="D213" s="48"/>
    </row>
    <row r="214" spans="3:4" x14ac:dyDescent="0.5">
      <c r="C214" s="48"/>
      <c r="D214" s="48"/>
    </row>
    <row r="215" spans="3:4" x14ac:dyDescent="0.5">
      <c r="C215" s="48"/>
      <c r="D215" s="48"/>
    </row>
    <row r="216" spans="3:4" x14ac:dyDescent="0.5">
      <c r="C216" s="48"/>
      <c r="D216" s="48"/>
    </row>
    <row r="217" spans="3:4" x14ac:dyDescent="0.5">
      <c r="C217" s="48"/>
      <c r="D217" s="48"/>
    </row>
    <row r="218" spans="3:4" x14ac:dyDescent="0.5">
      <c r="C218" s="48"/>
      <c r="D218" s="48"/>
    </row>
    <row r="219" spans="3:4" x14ac:dyDescent="0.5">
      <c r="C219" s="48"/>
      <c r="D219" s="48"/>
    </row>
    <row r="220" spans="3:4" x14ac:dyDescent="0.5">
      <c r="C220" s="48"/>
      <c r="D220" s="48"/>
    </row>
    <row r="221" spans="3:4" x14ac:dyDescent="0.5">
      <c r="C221" s="48"/>
      <c r="D221" s="48"/>
    </row>
    <row r="222" spans="3:4" x14ac:dyDescent="0.5">
      <c r="C222" s="48"/>
      <c r="D222" s="48"/>
    </row>
    <row r="223" spans="3:4" x14ac:dyDescent="0.5">
      <c r="C223" s="48"/>
      <c r="D223" s="48"/>
    </row>
    <row r="224" spans="3:4" x14ac:dyDescent="0.5">
      <c r="C224" s="48"/>
      <c r="D224" s="48"/>
    </row>
    <row r="225" spans="3:4" x14ac:dyDescent="0.5">
      <c r="C225" s="48"/>
      <c r="D225" s="48"/>
    </row>
    <row r="226" spans="3:4" x14ac:dyDescent="0.5">
      <c r="C226" s="48"/>
      <c r="D226" s="48"/>
    </row>
    <row r="227" spans="3:4" x14ac:dyDescent="0.5">
      <c r="C227" s="48"/>
      <c r="D227" s="48"/>
    </row>
    <row r="228" spans="3:4" x14ac:dyDescent="0.5">
      <c r="C228" s="48"/>
      <c r="D228" s="48"/>
    </row>
    <row r="229" spans="3:4" x14ac:dyDescent="0.5">
      <c r="C229" s="48"/>
      <c r="D229" s="48"/>
    </row>
    <row r="230" spans="3:4" x14ac:dyDescent="0.5">
      <c r="C230" s="48"/>
      <c r="D230" s="48"/>
    </row>
    <row r="231" spans="3:4" x14ac:dyDescent="0.5">
      <c r="C231" s="48"/>
      <c r="D231" s="48"/>
    </row>
    <row r="232" spans="3:4" x14ac:dyDescent="0.5">
      <c r="C232" s="48"/>
      <c r="D232" s="48"/>
    </row>
    <row r="233" spans="3:4" x14ac:dyDescent="0.5">
      <c r="C233" s="48"/>
      <c r="D233" s="48"/>
    </row>
    <row r="234" spans="3:4" x14ac:dyDescent="0.5">
      <c r="C234" s="48"/>
      <c r="D234" s="48"/>
    </row>
    <row r="235" spans="3:4" x14ac:dyDescent="0.5">
      <c r="C235" s="48"/>
      <c r="D235" s="48"/>
    </row>
    <row r="236" spans="3:4" x14ac:dyDescent="0.5">
      <c r="C236" s="48"/>
      <c r="D236" s="48"/>
    </row>
    <row r="237" spans="3:4" x14ac:dyDescent="0.5">
      <c r="C237" s="48"/>
      <c r="D237" s="48"/>
    </row>
    <row r="238" spans="3:4" x14ac:dyDescent="0.5">
      <c r="C238" s="48"/>
      <c r="D238" s="48"/>
    </row>
    <row r="239" spans="3:4" x14ac:dyDescent="0.5">
      <c r="C239" s="48"/>
      <c r="D239" s="48"/>
    </row>
    <row r="240" spans="3:4" x14ac:dyDescent="0.5">
      <c r="C240" s="48"/>
      <c r="D240" s="48"/>
    </row>
    <row r="241" spans="3:4" x14ac:dyDescent="0.5">
      <c r="C241" s="48"/>
      <c r="D241" s="48"/>
    </row>
    <row r="242" spans="3:4" x14ac:dyDescent="0.5">
      <c r="C242" s="48"/>
      <c r="D242" s="48"/>
    </row>
    <row r="243" spans="3:4" x14ac:dyDescent="0.5">
      <c r="C243" s="48"/>
      <c r="D243" s="48"/>
    </row>
    <row r="244" spans="3:4" x14ac:dyDescent="0.5">
      <c r="C244" s="48"/>
      <c r="D244" s="48"/>
    </row>
    <row r="245" spans="3:4" x14ac:dyDescent="0.5">
      <c r="C245" s="48"/>
      <c r="D245" s="48"/>
    </row>
    <row r="246" spans="3:4" x14ac:dyDescent="0.5">
      <c r="C246" s="48"/>
      <c r="D246" s="48"/>
    </row>
    <row r="247" spans="3:4" x14ac:dyDescent="0.5">
      <c r="C247" s="48"/>
      <c r="D247" s="48"/>
    </row>
    <row r="248" spans="3:4" x14ac:dyDescent="0.5">
      <c r="C248" s="48"/>
      <c r="D248" s="48"/>
    </row>
    <row r="249" spans="3:4" x14ac:dyDescent="0.5">
      <c r="C249" s="48"/>
      <c r="D249" s="48"/>
    </row>
    <row r="250" spans="3:4" x14ac:dyDescent="0.5">
      <c r="C250" s="48"/>
      <c r="D250" s="48"/>
    </row>
    <row r="251" spans="3:4" x14ac:dyDescent="0.5">
      <c r="C251" s="48"/>
      <c r="D251" s="48"/>
    </row>
    <row r="252" spans="3:4" x14ac:dyDescent="0.5">
      <c r="C252" s="48"/>
      <c r="D252" s="48"/>
    </row>
    <row r="253" spans="3:4" x14ac:dyDescent="0.5">
      <c r="C253" s="48"/>
      <c r="D253" s="48"/>
    </row>
    <row r="254" spans="3:4" x14ac:dyDescent="0.5">
      <c r="C254" s="48"/>
      <c r="D254" s="48"/>
    </row>
    <row r="255" spans="3:4" x14ac:dyDescent="0.5">
      <c r="C255" s="48"/>
      <c r="D255" s="48"/>
    </row>
    <row r="256" spans="3:4" x14ac:dyDescent="0.5">
      <c r="C256" s="48"/>
      <c r="D256" s="48"/>
    </row>
    <row r="257" spans="3:4" x14ac:dyDescent="0.5">
      <c r="C257" s="48"/>
      <c r="D257" s="48"/>
    </row>
    <row r="258" spans="3:4" x14ac:dyDescent="0.5">
      <c r="C258" s="48"/>
      <c r="D258" s="48"/>
    </row>
    <row r="259" spans="3:4" x14ac:dyDescent="0.5">
      <c r="C259" s="48"/>
      <c r="D259" s="48"/>
    </row>
    <row r="260" spans="3:4" x14ac:dyDescent="0.5">
      <c r="C260" s="48"/>
      <c r="D260" s="48"/>
    </row>
    <row r="261" spans="3:4" x14ac:dyDescent="0.5">
      <c r="C261" s="48"/>
      <c r="D261" s="48"/>
    </row>
    <row r="262" spans="3:4" x14ac:dyDescent="0.5">
      <c r="C262" s="48"/>
      <c r="D262" s="48"/>
    </row>
    <row r="263" spans="3:4" x14ac:dyDescent="0.5">
      <c r="C263" s="48"/>
      <c r="D263" s="48"/>
    </row>
    <row r="264" spans="3:4" x14ac:dyDescent="0.5">
      <c r="C264" s="48"/>
      <c r="D264" s="48"/>
    </row>
    <row r="265" spans="3:4" x14ac:dyDescent="0.5">
      <c r="C265" s="48"/>
      <c r="D265" s="48"/>
    </row>
    <row r="266" spans="3:4" x14ac:dyDescent="0.5">
      <c r="C266" s="48"/>
      <c r="D266" s="48"/>
    </row>
    <row r="267" spans="3:4" x14ac:dyDescent="0.5">
      <c r="C267" s="48"/>
      <c r="D267" s="48"/>
    </row>
    <row r="268" spans="3:4" x14ac:dyDescent="0.5">
      <c r="C268" s="48"/>
      <c r="D268" s="48"/>
    </row>
    <row r="269" spans="3:4" x14ac:dyDescent="0.5">
      <c r="C269" s="48"/>
      <c r="D269" s="48"/>
    </row>
    <row r="270" spans="3:4" x14ac:dyDescent="0.5">
      <c r="C270" s="48"/>
      <c r="D270" s="48"/>
    </row>
    <row r="271" spans="3:4" x14ac:dyDescent="0.5">
      <c r="C271" s="48"/>
      <c r="D271" s="48"/>
    </row>
    <row r="272" spans="3:4" x14ac:dyDescent="0.5">
      <c r="C272" s="48"/>
      <c r="D272" s="48"/>
    </row>
    <row r="273" spans="3:4" x14ac:dyDescent="0.5">
      <c r="C273" s="48"/>
      <c r="D273" s="48"/>
    </row>
    <row r="274" spans="3:4" x14ac:dyDescent="0.5">
      <c r="C274" s="48"/>
      <c r="D274" s="48"/>
    </row>
    <row r="275" spans="3:4" x14ac:dyDescent="0.5">
      <c r="C275" s="48"/>
      <c r="D275" s="48"/>
    </row>
    <row r="276" spans="3:4" x14ac:dyDescent="0.5">
      <c r="C276" s="48"/>
      <c r="D276" s="48"/>
    </row>
    <row r="277" spans="3:4" x14ac:dyDescent="0.5">
      <c r="C277" s="48"/>
      <c r="D277" s="48"/>
    </row>
    <row r="278" spans="3:4" x14ac:dyDescent="0.5">
      <c r="C278" s="48"/>
      <c r="D278" s="48"/>
    </row>
    <row r="279" spans="3:4" x14ac:dyDescent="0.5">
      <c r="C279" s="48"/>
      <c r="D279" s="48"/>
    </row>
    <row r="280" spans="3:4" x14ac:dyDescent="0.5">
      <c r="C280" s="48"/>
      <c r="D280" s="48"/>
    </row>
    <row r="281" spans="3:4" x14ac:dyDescent="0.5">
      <c r="C281" s="48"/>
      <c r="D281" s="48"/>
    </row>
    <row r="282" spans="3:4" x14ac:dyDescent="0.5">
      <c r="C282" s="48"/>
      <c r="D282" s="48"/>
    </row>
    <row r="283" spans="3:4" x14ac:dyDescent="0.5">
      <c r="C283" s="48"/>
      <c r="D283" s="48"/>
    </row>
    <row r="284" spans="3:4" x14ac:dyDescent="0.5">
      <c r="C284" s="48"/>
      <c r="D284" s="48"/>
    </row>
    <row r="285" spans="3:4" x14ac:dyDescent="0.5">
      <c r="C285" s="48"/>
      <c r="D285" s="48"/>
    </row>
    <row r="286" spans="3:4" x14ac:dyDescent="0.5">
      <c r="C286" s="48"/>
      <c r="D286" s="48"/>
    </row>
    <row r="287" spans="3:4" x14ac:dyDescent="0.5">
      <c r="C287" s="48"/>
      <c r="D287" s="48"/>
    </row>
    <row r="288" spans="3:4" x14ac:dyDescent="0.5">
      <c r="C288" s="48"/>
      <c r="D288" s="48"/>
    </row>
    <row r="289" spans="3:4" x14ac:dyDescent="0.5">
      <c r="C289" s="48"/>
      <c r="D289" s="48"/>
    </row>
    <row r="290" spans="3:4" x14ac:dyDescent="0.5">
      <c r="C290" s="48"/>
      <c r="D290" s="48"/>
    </row>
    <row r="291" spans="3:4" x14ac:dyDescent="0.5">
      <c r="C291" s="48"/>
      <c r="D291" s="48"/>
    </row>
    <row r="292" spans="3:4" x14ac:dyDescent="0.5">
      <c r="C292" s="48"/>
      <c r="D292" s="48"/>
    </row>
    <row r="293" spans="3:4" x14ac:dyDescent="0.5">
      <c r="C293" s="48"/>
      <c r="D293" s="48"/>
    </row>
    <row r="294" spans="3:4" x14ac:dyDescent="0.5">
      <c r="C294" s="48"/>
      <c r="D294" s="48"/>
    </row>
    <row r="295" spans="3:4" x14ac:dyDescent="0.5">
      <c r="C295" s="48"/>
      <c r="D295" s="48"/>
    </row>
    <row r="296" spans="3:4" x14ac:dyDescent="0.5">
      <c r="C296" s="48"/>
      <c r="D296" s="48"/>
    </row>
    <row r="297" spans="3:4" x14ac:dyDescent="0.5">
      <c r="C297" s="48"/>
      <c r="D297" s="48"/>
    </row>
    <row r="298" spans="3:4" x14ac:dyDescent="0.5">
      <c r="C298" s="48"/>
      <c r="D298" s="48"/>
    </row>
    <row r="299" spans="3:4" x14ac:dyDescent="0.5">
      <c r="C299" s="48"/>
      <c r="D299" s="48"/>
    </row>
    <row r="300" spans="3:4" x14ac:dyDescent="0.5">
      <c r="C300" s="48"/>
      <c r="D300" s="48"/>
    </row>
    <row r="301" spans="3:4" x14ac:dyDescent="0.5">
      <c r="C301" s="48"/>
      <c r="D301" s="48"/>
    </row>
    <row r="302" spans="3:4" x14ac:dyDescent="0.5">
      <c r="C302" s="48"/>
      <c r="D302" s="48"/>
    </row>
    <row r="303" spans="3:4" x14ac:dyDescent="0.5">
      <c r="C303" s="48"/>
      <c r="D303" s="48"/>
    </row>
    <row r="304" spans="3:4" x14ac:dyDescent="0.5">
      <c r="C304" s="48"/>
      <c r="D304" s="48"/>
    </row>
    <row r="305" spans="3:4" x14ac:dyDescent="0.5">
      <c r="C305" s="48"/>
      <c r="D305" s="48"/>
    </row>
    <row r="306" spans="3:4" x14ac:dyDescent="0.5">
      <c r="C306" s="48"/>
      <c r="D306" s="48"/>
    </row>
    <row r="307" spans="3:4" x14ac:dyDescent="0.5">
      <c r="C307" s="48"/>
      <c r="D307" s="48"/>
    </row>
    <row r="308" spans="3:4" x14ac:dyDescent="0.5">
      <c r="C308" s="48"/>
      <c r="D308" s="48"/>
    </row>
    <row r="309" spans="3:4" x14ac:dyDescent="0.5">
      <c r="C309" s="48"/>
      <c r="D309" s="48"/>
    </row>
    <row r="310" spans="3:4" x14ac:dyDescent="0.5">
      <c r="C310" s="48"/>
      <c r="D310" s="48"/>
    </row>
    <row r="311" spans="3:4" x14ac:dyDescent="0.5">
      <c r="C311" s="48"/>
      <c r="D311" s="48"/>
    </row>
    <row r="312" spans="3:4" x14ac:dyDescent="0.5">
      <c r="C312" s="48"/>
      <c r="D312" s="48"/>
    </row>
    <row r="313" spans="3:4" x14ac:dyDescent="0.5">
      <c r="C313" s="48"/>
      <c r="D313" s="48"/>
    </row>
    <row r="314" spans="3:4" x14ac:dyDescent="0.5">
      <c r="C314" s="48"/>
      <c r="D314" s="48"/>
    </row>
    <row r="315" spans="3:4" x14ac:dyDescent="0.5">
      <c r="C315" s="48"/>
      <c r="D315" s="48"/>
    </row>
    <row r="316" spans="3:4" x14ac:dyDescent="0.5">
      <c r="C316" s="48"/>
      <c r="D316" s="48"/>
    </row>
    <row r="317" spans="3:4" x14ac:dyDescent="0.5">
      <c r="C317" s="48"/>
      <c r="D317" s="48"/>
    </row>
    <row r="318" spans="3:4" x14ac:dyDescent="0.5">
      <c r="C318" s="48"/>
      <c r="D318" s="48"/>
    </row>
    <row r="319" spans="3:4" x14ac:dyDescent="0.5">
      <c r="C319" s="48"/>
      <c r="D319" s="48"/>
    </row>
    <row r="320" spans="3:4" x14ac:dyDescent="0.5">
      <c r="C320" s="48"/>
      <c r="D320" s="48"/>
    </row>
    <row r="321" spans="3:4" x14ac:dyDescent="0.5">
      <c r="C321" s="48"/>
      <c r="D321" s="48"/>
    </row>
    <row r="322" spans="3:4" x14ac:dyDescent="0.5">
      <c r="C322" s="48"/>
      <c r="D322" s="48"/>
    </row>
    <row r="323" spans="3:4" x14ac:dyDescent="0.5">
      <c r="C323" s="48"/>
      <c r="D323" s="48"/>
    </row>
    <row r="324" spans="3:4" x14ac:dyDescent="0.5">
      <c r="C324" s="48"/>
      <c r="D324" s="48"/>
    </row>
    <row r="325" spans="3:4" x14ac:dyDescent="0.5">
      <c r="C325" s="48"/>
      <c r="D325" s="48"/>
    </row>
    <row r="326" spans="3:4" x14ac:dyDescent="0.5">
      <c r="C326" s="48"/>
      <c r="D326" s="48"/>
    </row>
    <row r="327" spans="3:4" x14ac:dyDescent="0.5">
      <c r="C327" s="48"/>
      <c r="D327" s="48"/>
    </row>
    <row r="328" spans="3:4" x14ac:dyDescent="0.5">
      <c r="C328" s="48"/>
      <c r="D328" s="48"/>
    </row>
    <row r="329" spans="3:4" x14ac:dyDescent="0.5">
      <c r="C329" s="48"/>
      <c r="D329" s="48"/>
    </row>
    <row r="330" spans="3:4" x14ac:dyDescent="0.5">
      <c r="C330" s="48"/>
      <c r="D330" s="48"/>
    </row>
    <row r="331" spans="3:4" x14ac:dyDescent="0.5">
      <c r="C331" s="48"/>
      <c r="D331" s="48"/>
    </row>
    <row r="332" spans="3:4" x14ac:dyDescent="0.5">
      <c r="C332" s="48"/>
      <c r="D332" s="48"/>
    </row>
    <row r="333" spans="3:4" x14ac:dyDescent="0.5">
      <c r="C333" s="48"/>
      <c r="D333" s="48"/>
    </row>
    <row r="334" spans="3:4" x14ac:dyDescent="0.5">
      <c r="C334" s="48"/>
      <c r="D334" s="48"/>
    </row>
    <row r="335" spans="3:4" x14ac:dyDescent="0.5">
      <c r="C335" s="48"/>
      <c r="D335" s="48"/>
    </row>
    <row r="336" spans="3:4" x14ac:dyDescent="0.5">
      <c r="C336" s="48"/>
      <c r="D336" s="48"/>
    </row>
    <row r="337" spans="3:4" x14ac:dyDescent="0.5">
      <c r="C337" s="48"/>
      <c r="D337" s="48"/>
    </row>
    <row r="338" spans="3:4" x14ac:dyDescent="0.5">
      <c r="C338" s="48"/>
      <c r="D338" s="48"/>
    </row>
    <row r="339" spans="3:4" x14ac:dyDescent="0.5">
      <c r="C339" s="48"/>
      <c r="D339" s="48"/>
    </row>
    <row r="340" spans="3:4" x14ac:dyDescent="0.5">
      <c r="C340" s="48"/>
      <c r="D340" s="48"/>
    </row>
    <row r="341" spans="3:4" x14ac:dyDescent="0.5">
      <c r="C341" s="48"/>
      <c r="D341" s="48"/>
    </row>
    <row r="342" spans="3:4" x14ac:dyDescent="0.5">
      <c r="C342" s="48"/>
      <c r="D342" s="48"/>
    </row>
    <row r="343" spans="3:4" x14ac:dyDescent="0.5">
      <c r="C343" s="48"/>
      <c r="D343" s="48"/>
    </row>
    <row r="344" spans="3:4" x14ac:dyDescent="0.5">
      <c r="C344" s="48"/>
      <c r="D344" s="48"/>
    </row>
    <row r="345" spans="3:4" x14ac:dyDescent="0.5">
      <c r="C345" s="48"/>
      <c r="D345" s="48"/>
    </row>
    <row r="346" spans="3:4" x14ac:dyDescent="0.5">
      <c r="C346" s="48"/>
      <c r="D346" s="48"/>
    </row>
    <row r="347" spans="3:4" x14ac:dyDescent="0.5">
      <c r="C347" s="48"/>
      <c r="D347" s="48"/>
    </row>
    <row r="348" spans="3:4" x14ac:dyDescent="0.5">
      <c r="C348" s="48"/>
      <c r="D348" s="48"/>
    </row>
    <row r="349" spans="3:4" x14ac:dyDescent="0.5">
      <c r="C349" s="48"/>
      <c r="D349" s="48"/>
    </row>
    <row r="350" spans="3:4" x14ac:dyDescent="0.5">
      <c r="C350" s="48"/>
      <c r="D350" s="48"/>
    </row>
    <row r="351" spans="3:4" x14ac:dyDescent="0.5">
      <c r="C351" s="48"/>
      <c r="D351" s="48"/>
    </row>
    <row r="352" spans="3:4" x14ac:dyDescent="0.5">
      <c r="C352" s="48"/>
      <c r="D352" s="48"/>
    </row>
    <row r="353" spans="3:4" x14ac:dyDescent="0.5">
      <c r="C353" s="48"/>
      <c r="D353" s="48"/>
    </row>
    <row r="354" spans="3:4" x14ac:dyDescent="0.5">
      <c r="C354" s="48"/>
      <c r="D354" s="48"/>
    </row>
    <row r="355" spans="3:4" x14ac:dyDescent="0.5">
      <c r="C355" s="48"/>
      <c r="D355" s="48"/>
    </row>
    <row r="356" spans="3:4" x14ac:dyDescent="0.5">
      <c r="C356" s="48"/>
      <c r="D356" s="48"/>
    </row>
    <row r="357" spans="3:4" x14ac:dyDescent="0.5">
      <c r="C357" s="48"/>
      <c r="D357" s="48"/>
    </row>
    <row r="358" spans="3:4" x14ac:dyDescent="0.5">
      <c r="C358" s="48"/>
      <c r="D358" s="48"/>
    </row>
    <row r="359" spans="3:4" x14ac:dyDescent="0.5">
      <c r="C359" s="48"/>
      <c r="D359" s="48"/>
    </row>
    <row r="360" spans="3:4" x14ac:dyDescent="0.5">
      <c r="C360" s="48"/>
      <c r="D360" s="48"/>
    </row>
    <row r="361" spans="3:4" x14ac:dyDescent="0.5">
      <c r="C361" s="48"/>
      <c r="D361" s="48"/>
    </row>
    <row r="362" spans="3:4" x14ac:dyDescent="0.5">
      <c r="C362" s="48"/>
      <c r="D362" s="48"/>
    </row>
    <row r="363" spans="3:4" x14ac:dyDescent="0.5">
      <c r="C363" s="48"/>
      <c r="D363" s="48"/>
    </row>
    <row r="364" spans="3:4" x14ac:dyDescent="0.5">
      <c r="C364" s="48"/>
      <c r="D364" s="48"/>
    </row>
    <row r="365" spans="3:4" x14ac:dyDescent="0.5">
      <c r="C365" s="48"/>
      <c r="D365" s="48"/>
    </row>
    <row r="366" spans="3:4" x14ac:dyDescent="0.5">
      <c r="C366" s="48"/>
      <c r="D366" s="48"/>
    </row>
    <row r="367" spans="3:4" x14ac:dyDescent="0.5">
      <c r="C367" s="48"/>
      <c r="D367" s="48"/>
    </row>
    <row r="368" spans="3:4" x14ac:dyDescent="0.5">
      <c r="C368" s="48"/>
      <c r="D368" s="48"/>
    </row>
    <row r="369" spans="3:4" x14ac:dyDescent="0.5">
      <c r="C369" s="48"/>
      <c r="D369" s="48"/>
    </row>
    <row r="370" spans="3:4" x14ac:dyDescent="0.5">
      <c r="C370" s="48"/>
      <c r="D370" s="48"/>
    </row>
    <row r="371" spans="3:4" x14ac:dyDescent="0.5">
      <c r="C371" s="48"/>
      <c r="D371" s="48"/>
    </row>
    <row r="372" spans="3:4" x14ac:dyDescent="0.5">
      <c r="C372" s="48"/>
      <c r="D372" s="48"/>
    </row>
    <row r="373" spans="3:4" x14ac:dyDescent="0.5">
      <c r="C373" s="48"/>
      <c r="D373" s="48"/>
    </row>
    <row r="374" spans="3:4" x14ac:dyDescent="0.5">
      <c r="C374" s="48"/>
      <c r="D374" s="48"/>
    </row>
    <row r="375" spans="3:4" x14ac:dyDescent="0.5">
      <c r="C375" s="48"/>
      <c r="D375" s="48"/>
    </row>
    <row r="376" spans="3:4" x14ac:dyDescent="0.5">
      <c r="C376" s="48"/>
      <c r="D376" s="48"/>
    </row>
    <row r="377" spans="3:4" x14ac:dyDescent="0.5">
      <c r="C377" s="48"/>
      <c r="D377" s="48"/>
    </row>
    <row r="378" spans="3:4" x14ac:dyDescent="0.5">
      <c r="C378" s="48"/>
      <c r="D378" s="48"/>
    </row>
    <row r="379" spans="3:4" x14ac:dyDescent="0.5">
      <c r="C379" s="48"/>
      <c r="D379" s="48"/>
    </row>
    <row r="380" spans="3:4" x14ac:dyDescent="0.5">
      <c r="C380" s="48"/>
      <c r="D380" s="48"/>
    </row>
    <row r="381" spans="3:4" x14ac:dyDescent="0.5">
      <c r="C381" s="48"/>
      <c r="D381" s="48"/>
    </row>
    <row r="382" spans="3:4" x14ac:dyDescent="0.5">
      <c r="C382" s="48"/>
      <c r="D382" s="48"/>
    </row>
    <row r="383" spans="3:4" x14ac:dyDescent="0.5">
      <c r="C383" s="48"/>
      <c r="D383" s="48"/>
    </row>
    <row r="384" spans="3:4" x14ac:dyDescent="0.5">
      <c r="C384" s="48"/>
      <c r="D384" s="48"/>
    </row>
    <row r="385" spans="3:4" x14ac:dyDescent="0.5">
      <c r="C385" s="48"/>
      <c r="D385" s="48"/>
    </row>
    <row r="386" spans="3:4" x14ac:dyDescent="0.5">
      <c r="C386" s="48"/>
      <c r="D386" s="48"/>
    </row>
    <row r="387" spans="3:4" x14ac:dyDescent="0.5">
      <c r="C387" s="48"/>
      <c r="D387" s="48"/>
    </row>
    <row r="388" spans="3:4" x14ac:dyDescent="0.5">
      <c r="C388" s="48"/>
      <c r="D388" s="48"/>
    </row>
    <row r="389" spans="3:4" x14ac:dyDescent="0.5">
      <c r="C389" s="48"/>
      <c r="D389" s="48"/>
    </row>
    <row r="390" spans="3:4" x14ac:dyDescent="0.5">
      <c r="C390" s="48"/>
      <c r="D390" s="48"/>
    </row>
    <row r="391" spans="3:4" x14ac:dyDescent="0.5">
      <c r="C391" s="48"/>
      <c r="D391" s="48"/>
    </row>
    <row r="392" spans="3:4" x14ac:dyDescent="0.5">
      <c r="C392" s="48"/>
      <c r="D392" s="48"/>
    </row>
    <row r="393" spans="3:4" x14ac:dyDescent="0.5">
      <c r="C393" s="48"/>
      <c r="D393" s="48"/>
    </row>
    <row r="394" spans="3:4" x14ac:dyDescent="0.5">
      <c r="C394" s="48"/>
      <c r="D394" s="48"/>
    </row>
    <row r="395" spans="3:4" x14ac:dyDescent="0.5">
      <c r="C395" s="48"/>
      <c r="D395" s="48"/>
    </row>
    <row r="396" spans="3:4" x14ac:dyDescent="0.5">
      <c r="C396" s="48"/>
      <c r="D396" s="48"/>
    </row>
    <row r="397" spans="3:4" x14ac:dyDescent="0.5">
      <c r="C397" s="48"/>
      <c r="D397" s="48"/>
    </row>
    <row r="398" spans="3:4" x14ac:dyDescent="0.5">
      <c r="C398" s="48"/>
      <c r="D398" s="48"/>
    </row>
    <row r="399" spans="3:4" x14ac:dyDescent="0.5">
      <c r="C399" s="48"/>
      <c r="D399" s="48"/>
    </row>
    <row r="400" spans="3:4" x14ac:dyDescent="0.5">
      <c r="C400" s="48"/>
      <c r="D400" s="48"/>
    </row>
    <row r="401" spans="3:4" x14ac:dyDescent="0.5">
      <c r="C401" s="48"/>
      <c r="D401" s="48"/>
    </row>
    <row r="402" spans="3:4" x14ac:dyDescent="0.5">
      <c r="C402" s="48"/>
      <c r="D402" s="48"/>
    </row>
    <row r="403" spans="3:4" x14ac:dyDescent="0.5">
      <c r="C403" s="48"/>
      <c r="D403" s="48"/>
    </row>
    <row r="404" spans="3:4" x14ac:dyDescent="0.5">
      <c r="C404" s="48"/>
      <c r="D404" s="48"/>
    </row>
    <row r="405" spans="3:4" x14ac:dyDescent="0.5">
      <c r="C405" s="48"/>
      <c r="D405" s="48"/>
    </row>
    <row r="406" spans="3:4" x14ac:dyDescent="0.5">
      <c r="C406" s="48"/>
      <c r="D406" s="48"/>
    </row>
    <row r="407" spans="3:4" x14ac:dyDescent="0.5">
      <c r="C407" s="48"/>
      <c r="D407" s="48"/>
    </row>
    <row r="408" spans="3:4" x14ac:dyDescent="0.5">
      <c r="C408" s="48"/>
      <c r="D408" s="48"/>
    </row>
    <row r="409" spans="3:4" x14ac:dyDescent="0.5">
      <c r="C409" s="48"/>
      <c r="D409" s="48"/>
    </row>
    <row r="410" spans="3:4" x14ac:dyDescent="0.5">
      <c r="C410" s="48"/>
      <c r="D410" s="48"/>
    </row>
    <row r="411" spans="3:4" x14ac:dyDescent="0.5">
      <c r="C411" s="48"/>
      <c r="D411" s="48"/>
    </row>
    <row r="412" spans="3:4" x14ac:dyDescent="0.5">
      <c r="C412" s="48"/>
      <c r="D412" s="48"/>
    </row>
    <row r="413" spans="3:4" x14ac:dyDescent="0.5">
      <c r="C413" s="48"/>
      <c r="D413" s="48"/>
    </row>
    <row r="414" spans="3:4" x14ac:dyDescent="0.5">
      <c r="C414" s="48"/>
      <c r="D414" s="48"/>
    </row>
    <row r="415" spans="3:4" x14ac:dyDescent="0.5">
      <c r="C415" s="48"/>
      <c r="D415" s="48"/>
    </row>
    <row r="416" spans="3:4" x14ac:dyDescent="0.5">
      <c r="C416" s="48"/>
      <c r="D416" s="48"/>
    </row>
    <row r="417" spans="3:4" x14ac:dyDescent="0.5">
      <c r="C417" s="48"/>
      <c r="D417" s="48"/>
    </row>
    <row r="418" spans="3:4" x14ac:dyDescent="0.5">
      <c r="C418" s="48"/>
      <c r="D418" s="48"/>
    </row>
    <row r="419" spans="3:4" x14ac:dyDescent="0.5">
      <c r="C419" s="48"/>
      <c r="D419" s="48"/>
    </row>
    <row r="420" spans="3:4" x14ac:dyDescent="0.5">
      <c r="C420" s="48"/>
      <c r="D420" s="48"/>
    </row>
    <row r="421" spans="3:4" x14ac:dyDescent="0.5">
      <c r="C421" s="48"/>
      <c r="D421" s="48"/>
    </row>
    <row r="422" spans="3:4" x14ac:dyDescent="0.5">
      <c r="C422" s="48"/>
      <c r="D422" s="48"/>
    </row>
    <row r="423" spans="3:4" x14ac:dyDescent="0.5">
      <c r="C423" s="48"/>
      <c r="D423" s="48"/>
    </row>
    <row r="424" spans="3:4" x14ac:dyDescent="0.5">
      <c r="C424" s="48"/>
      <c r="D424" s="48"/>
    </row>
    <row r="425" spans="3:4" x14ac:dyDescent="0.5">
      <c r="C425" s="48"/>
      <c r="D425" s="48"/>
    </row>
    <row r="426" spans="3:4" x14ac:dyDescent="0.5">
      <c r="C426" s="48"/>
      <c r="D426" s="48"/>
    </row>
    <row r="427" spans="3:4" x14ac:dyDescent="0.5">
      <c r="C427" s="48"/>
      <c r="D427" s="48"/>
    </row>
    <row r="428" spans="3:4" x14ac:dyDescent="0.5">
      <c r="C428" s="48"/>
      <c r="D428" s="48"/>
    </row>
    <row r="429" spans="3:4" x14ac:dyDescent="0.5">
      <c r="C429" s="48"/>
      <c r="D429" s="48"/>
    </row>
    <row r="430" spans="3:4" x14ac:dyDescent="0.5">
      <c r="C430" s="48"/>
      <c r="D430" s="48"/>
    </row>
    <row r="431" spans="3:4" x14ac:dyDescent="0.5">
      <c r="C431" s="48"/>
      <c r="D431" s="48"/>
    </row>
    <row r="432" spans="3:4" x14ac:dyDescent="0.5">
      <c r="C432" s="48"/>
      <c r="D432" s="48"/>
    </row>
    <row r="433" spans="3:4" x14ac:dyDescent="0.5">
      <c r="C433" s="48"/>
      <c r="D433" s="48"/>
    </row>
    <row r="434" spans="3:4" x14ac:dyDescent="0.5">
      <c r="C434" s="48"/>
      <c r="D434" s="48"/>
    </row>
    <row r="435" spans="3:4" x14ac:dyDescent="0.5">
      <c r="C435" s="48"/>
      <c r="D435" s="48"/>
    </row>
    <row r="436" spans="3:4" x14ac:dyDescent="0.5">
      <c r="C436" s="48"/>
      <c r="D436" s="48"/>
    </row>
    <row r="437" spans="3:4" x14ac:dyDescent="0.5">
      <c r="C437" s="48"/>
      <c r="D437" s="48"/>
    </row>
    <row r="438" spans="3:4" x14ac:dyDescent="0.5">
      <c r="C438" s="48"/>
      <c r="D438" s="48"/>
    </row>
    <row r="439" spans="3:4" x14ac:dyDescent="0.5">
      <c r="C439" s="48"/>
      <c r="D439" s="48"/>
    </row>
    <row r="440" spans="3:4" x14ac:dyDescent="0.5">
      <c r="C440" s="48"/>
      <c r="D440" s="48"/>
    </row>
    <row r="441" spans="3:4" x14ac:dyDescent="0.5">
      <c r="C441" s="48"/>
      <c r="D441" s="48"/>
    </row>
    <row r="442" spans="3:4" x14ac:dyDescent="0.5">
      <c r="C442" s="48"/>
      <c r="D442" s="48"/>
    </row>
    <row r="443" spans="3:4" x14ac:dyDescent="0.5">
      <c r="C443" s="48"/>
      <c r="D443" s="48"/>
    </row>
    <row r="444" spans="3:4" x14ac:dyDescent="0.5">
      <c r="C444" s="48"/>
      <c r="D444" s="48"/>
    </row>
    <row r="445" spans="3:4" x14ac:dyDescent="0.5">
      <c r="C445" s="48"/>
      <c r="D445" s="48"/>
    </row>
    <row r="446" spans="3:4" x14ac:dyDescent="0.5">
      <c r="C446" s="48"/>
      <c r="D446" s="48"/>
    </row>
    <row r="447" spans="3:4" x14ac:dyDescent="0.5">
      <c r="C447" s="48"/>
      <c r="D447" s="48"/>
    </row>
    <row r="448" spans="3:4" x14ac:dyDescent="0.5">
      <c r="C448" s="48"/>
      <c r="D448" s="48"/>
    </row>
    <row r="449" spans="3:4" x14ac:dyDescent="0.5">
      <c r="C449" s="48"/>
      <c r="D449" s="48"/>
    </row>
    <row r="450" spans="3:4" x14ac:dyDescent="0.5">
      <c r="C450" s="48"/>
      <c r="D450" s="48"/>
    </row>
    <row r="451" spans="3:4" x14ac:dyDescent="0.5">
      <c r="C451" s="48"/>
      <c r="D451" s="48"/>
    </row>
    <row r="452" spans="3:4" x14ac:dyDescent="0.5">
      <c r="C452" s="48"/>
      <c r="D452" s="48"/>
    </row>
    <row r="453" spans="3:4" x14ac:dyDescent="0.5">
      <c r="C453" s="48"/>
      <c r="D453" s="48"/>
    </row>
    <row r="454" spans="3:4" x14ac:dyDescent="0.5">
      <c r="C454" s="48"/>
      <c r="D454" s="48"/>
    </row>
    <row r="455" spans="3:4" x14ac:dyDescent="0.5">
      <c r="C455" s="48"/>
      <c r="D455" s="48"/>
    </row>
    <row r="456" spans="3:4" x14ac:dyDescent="0.5">
      <c r="C456" s="48"/>
      <c r="D456" s="48"/>
    </row>
    <row r="457" spans="3:4" x14ac:dyDescent="0.5">
      <c r="C457" s="48"/>
      <c r="D457" s="48"/>
    </row>
    <row r="458" spans="3:4" x14ac:dyDescent="0.5">
      <c r="C458" s="48"/>
      <c r="D458" s="48"/>
    </row>
    <row r="459" spans="3:4" x14ac:dyDescent="0.5">
      <c r="C459" s="48"/>
      <c r="D459" s="48"/>
    </row>
    <row r="460" spans="3:4" x14ac:dyDescent="0.5">
      <c r="C460" s="48"/>
      <c r="D460" s="48"/>
    </row>
    <row r="461" spans="3:4" x14ac:dyDescent="0.5">
      <c r="C461" s="48"/>
      <c r="D461" s="48"/>
    </row>
    <row r="462" spans="3:4" x14ac:dyDescent="0.5">
      <c r="C462" s="48"/>
      <c r="D462" s="48"/>
    </row>
    <row r="463" spans="3:4" x14ac:dyDescent="0.5">
      <c r="C463" s="48"/>
      <c r="D463" s="48"/>
    </row>
    <row r="464" spans="3:4" x14ac:dyDescent="0.5">
      <c r="C464" s="48"/>
      <c r="D464" s="48"/>
    </row>
    <row r="465" spans="3:4" x14ac:dyDescent="0.5">
      <c r="C465" s="48"/>
      <c r="D465" s="48"/>
    </row>
    <row r="466" spans="3:4" x14ac:dyDescent="0.5">
      <c r="C466" s="48"/>
      <c r="D466" s="48"/>
    </row>
    <row r="467" spans="3:4" x14ac:dyDescent="0.5">
      <c r="C467" s="48"/>
      <c r="D467" s="48"/>
    </row>
    <row r="468" spans="3:4" x14ac:dyDescent="0.5">
      <c r="C468" s="48"/>
      <c r="D468" s="48"/>
    </row>
    <row r="469" spans="3:4" x14ac:dyDescent="0.5">
      <c r="C469" s="48"/>
      <c r="D469" s="48"/>
    </row>
    <row r="470" spans="3:4" x14ac:dyDescent="0.5">
      <c r="C470" s="48"/>
      <c r="D470" s="48"/>
    </row>
    <row r="471" spans="3:4" x14ac:dyDescent="0.5">
      <c r="C471" s="48"/>
      <c r="D471" s="48"/>
    </row>
    <row r="472" spans="3:4" x14ac:dyDescent="0.5">
      <c r="C472" s="48"/>
      <c r="D472" s="48"/>
    </row>
    <row r="473" spans="3:4" x14ac:dyDescent="0.5">
      <c r="C473" s="48"/>
      <c r="D473" s="48"/>
    </row>
    <row r="474" spans="3:4" x14ac:dyDescent="0.5">
      <c r="C474" s="48"/>
      <c r="D474" s="48"/>
    </row>
    <row r="475" spans="3:4" x14ac:dyDescent="0.5">
      <c r="C475" s="48"/>
      <c r="D475" s="48"/>
    </row>
    <row r="476" spans="3:4" x14ac:dyDescent="0.5">
      <c r="C476" s="48"/>
      <c r="D476" s="48"/>
    </row>
    <row r="477" spans="3:4" x14ac:dyDescent="0.5">
      <c r="C477" s="48"/>
      <c r="D477" s="48"/>
    </row>
    <row r="478" spans="3:4" x14ac:dyDescent="0.5">
      <c r="C478" s="48"/>
      <c r="D478" s="48"/>
    </row>
    <row r="479" spans="3:4" x14ac:dyDescent="0.5">
      <c r="C479" s="48"/>
      <c r="D479" s="48"/>
    </row>
    <row r="480" spans="3:4" x14ac:dyDescent="0.5">
      <c r="C480" s="48"/>
      <c r="D480" s="48"/>
    </row>
    <row r="481" spans="3:4" x14ac:dyDescent="0.5">
      <c r="C481" s="48"/>
      <c r="D481" s="48"/>
    </row>
    <row r="482" spans="3:4" x14ac:dyDescent="0.5">
      <c r="C482" s="48"/>
      <c r="D482" s="48"/>
    </row>
    <row r="483" spans="3:4" x14ac:dyDescent="0.5">
      <c r="C483" s="48"/>
      <c r="D483" s="48"/>
    </row>
    <row r="484" spans="3:4" x14ac:dyDescent="0.5">
      <c r="C484" s="48"/>
      <c r="D484" s="48"/>
    </row>
    <row r="485" spans="3:4" x14ac:dyDescent="0.5">
      <c r="C485" s="48"/>
      <c r="D485" s="48"/>
    </row>
    <row r="486" spans="3:4" x14ac:dyDescent="0.5">
      <c r="C486" s="48"/>
      <c r="D486" s="48"/>
    </row>
    <row r="487" spans="3:4" x14ac:dyDescent="0.5">
      <c r="C487" s="48"/>
      <c r="D487" s="48"/>
    </row>
    <row r="488" spans="3:4" x14ac:dyDescent="0.5">
      <c r="C488" s="48"/>
      <c r="D488" s="48"/>
    </row>
    <row r="489" spans="3:4" x14ac:dyDescent="0.5">
      <c r="C489" s="48"/>
      <c r="D489" s="48"/>
    </row>
    <row r="490" spans="3:4" x14ac:dyDescent="0.5">
      <c r="C490" s="48"/>
      <c r="D490" s="48"/>
    </row>
    <row r="491" spans="3:4" x14ac:dyDescent="0.5">
      <c r="C491" s="48"/>
      <c r="D491" s="48"/>
    </row>
    <row r="492" spans="3:4" x14ac:dyDescent="0.5">
      <c r="C492" s="48"/>
      <c r="D492" s="48"/>
    </row>
    <row r="493" spans="3:4" x14ac:dyDescent="0.5">
      <c r="C493" s="48"/>
      <c r="D493" s="48"/>
    </row>
    <row r="494" spans="3:4" x14ac:dyDescent="0.5">
      <c r="C494" s="48"/>
      <c r="D494" s="48"/>
    </row>
    <row r="495" spans="3:4" x14ac:dyDescent="0.5">
      <c r="C495" s="48"/>
      <c r="D495" s="48"/>
    </row>
    <row r="496" spans="3:4" x14ac:dyDescent="0.5">
      <c r="C496" s="48"/>
      <c r="D496" s="48"/>
    </row>
    <row r="497" spans="3:4" x14ac:dyDescent="0.5">
      <c r="C497" s="48"/>
      <c r="D497" s="48"/>
    </row>
    <row r="498" spans="3:4" x14ac:dyDescent="0.5">
      <c r="C498" s="48"/>
      <c r="D498" s="48"/>
    </row>
    <row r="499" spans="3:4" x14ac:dyDescent="0.5">
      <c r="C499" s="48"/>
      <c r="D499" s="48"/>
    </row>
    <row r="500" spans="3:4" x14ac:dyDescent="0.5">
      <c r="C500" s="48"/>
      <c r="D500" s="48"/>
    </row>
    <row r="501" spans="3:4" x14ac:dyDescent="0.5">
      <c r="C501" s="48"/>
      <c r="D501" s="48"/>
    </row>
    <row r="502" spans="3:4" x14ac:dyDescent="0.5">
      <c r="C502" s="48"/>
      <c r="D502" s="48"/>
    </row>
    <row r="503" spans="3:4" x14ac:dyDescent="0.5">
      <c r="C503" s="48"/>
      <c r="D503" s="48"/>
    </row>
    <row r="504" spans="3:4" x14ac:dyDescent="0.5">
      <c r="C504" s="48"/>
      <c r="D504" s="48"/>
    </row>
    <row r="505" spans="3:4" x14ac:dyDescent="0.5">
      <c r="C505" s="48"/>
      <c r="D505" s="48"/>
    </row>
    <row r="506" spans="3:4" x14ac:dyDescent="0.5">
      <c r="C506" s="48"/>
      <c r="D506" s="48"/>
    </row>
    <row r="507" spans="3:4" x14ac:dyDescent="0.5">
      <c r="C507" s="48"/>
      <c r="D507" s="48"/>
    </row>
    <row r="508" spans="3:4" x14ac:dyDescent="0.5">
      <c r="C508" s="48"/>
      <c r="D508" s="48"/>
    </row>
    <row r="509" spans="3:4" x14ac:dyDescent="0.5">
      <c r="C509" s="48"/>
      <c r="D509" s="48"/>
    </row>
    <row r="510" spans="3:4" x14ac:dyDescent="0.5">
      <c r="C510" s="48"/>
      <c r="D510" s="48"/>
    </row>
    <row r="511" spans="3:4" x14ac:dyDescent="0.5">
      <c r="C511" s="48"/>
      <c r="D511" s="48"/>
    </row>
    <row r="512" spans="3:4" x14ac:dyDescent="0.5">
      <c r="C512" s="48"/>
      <c r="D512" s="48"/>
    </row>
    <row r="513" spans="3:4" x14ac:dyDescent="0.5">
      <c r="C513" s="48"/>
      <c r="D513" s="48"/>
    </row>
    <row r="514" spans="3:4" x14ac:dyDescent="0.5">
      <c r="C514" s="48"/>
      <c r="D514" s="48"/>
    </row>
    <row r="515" spans="3:4" x14ac:dyDescent="0.5">
      <c r="C515" s="48"/>
      <c r="D515" s="48"/>
    </row>
    <row r="516" spans="3:4" x14ac:dyDescent="0.5">
      <c r="C516" s="48"/>
      <c r="D516" s="48"/>
    </row>
    <row r="517" spans="3:4" x14ac:dyDescent="0.5">
      <c r="C517" s="48"/>
      <c r="D517" s="48"/>
    </row>
    <row r="518" spans="3:4" x14ac:dyDescent="0.5">
      <c r="C518" s="48"/>
      <c r="D518" s="48"/>
    </row>
    <row r="519" spans="3:4" x14ac:dyDescent="0.5">
      <c r="C519" s="48"/>
      <c r="D519" s="48"/>
    </row>
    <row r="520" spans="3:4" x14ac:dyDescent="0.5">
      <c r="C520" s="48"/>
      <c r="D520" s="48"/>
    </row>
    <row r="521" spans="3:4" x14ac:dyDescent="0.5">
      <c r="C521" s="48"/>
      <c r="D521" s="48"/>
    </row>
    <row r="522" spans="3:4" x14ac:dyDescent="0.5">
      <c r="C522" s="48"/>
      <c r="D522" s="48"/>
    </row>
    <row r="523" spans="3:4" x14ac:dyDescent="0.5">
      <c r="C523" s="48"/>
      <c r="D523" s="48"/>
    </row>
    <row r="524" spans="3:4" x14ac:dyDescent="0.5">
      <c r="C524" s="48"/>
      <c r="D524" s="48"/>
    </row>
    <row r="525" spans="3:4" x14ac:dyDescent="0.5">
      <c r="C525" s="48"/>
      <c r="D525" s="48"/>
    </row>
    <row r="526" spans="3:4" x14ac:dyDescent="0.5">
      <c r="C526" s="48"/>
      <c r="D526" s="48"/>
    </row>
    <row r="527" spans="3:4" x14ac:dyDescent="0.5">
      <c r="C527" s="48"/>
      <c r="D527" s="48"/>
    </row>
    <row r="528" spans="3:4" x14ac:dyDescent="0.5">
      <c r="C528" s="48"/>
      <c r="D528" s="48"/>
    </row>
    <row r="529" spans="3:4" x14ac:dyDescent="0.5">
      <c r="C529" s="48"/>
      <c r="D529" s="48"/>
    </row>
    <row r="530" spans="3:4" x14ac:dyDescent="0.5">
      <c r="C530" s="48"/>
      <c r="D530" s="48"/>
    </row>
    <row r="531" spans="3:4" x14ac:dyDescent="0.5">
      <c r="C531" s="48"/>
      <c r="D531" s="48"/>
    </row>
    <row r="532" spans="3:4" x14ac:dyDescent="0.5">
      <c r="C532" s="48"/>
      <c r="D532" s="48"/>
    </row>
    <row r="533" spans="3:4" x14ac:dyDescent="0.5">
      <c r="C533" s="48"/>
      <c r="D533" s="48"/>
    </row>
    <row r="534" spans="3:4" x14ac:dyDescent="0.5">
      <c r="C534" s="48"/>
      <c r="D534" s="48"/>
    </row>
    <row r="535" spans="3:4" x14ac:dyDescent="0.5">
      <c r="C535" s="48"/>
      <c r="D535" s="48"/>
    </row>
    <row r="536" spans="3:4" x14ac:dyDescent="0.5">
      <c r="C536" s="48"/>
      <c r="D536" s="48"/>
    </row>
    <row r="537" spans="3:4" x14ac:dyDescent="0.5">
      <c r="C537" s="48"/>
      <c r="D537" s="48"/>
    </row>
    <row r="538" spans="3:4" x14ac:dyDescent="0.5">
      <c r="C538" s="48"/>
      <c r="D538" s="48"/>
    </row>
    <row r="539" spans="3:4" x14ac:dyDescent="0.5">
      <c r="C539" s="48"/>
      <c r="D539" s="48"/>
    </row>
    <row r="540" spans="3:4" x14ac:dyDescent="0.5">
      <c r="C540" s="48"/>
      <c r="D540" s="48"/>
    </row>
    <row r="541" spans="3:4" x14ac:dyDescent="0.5">
      <c r="C541" s="48"/>
      <c r="D541" s="48"/>
    </row>
    <row r="542" spans="3:4" x14ac:dyDescent="0.5">
      <c r="C542" s="48"/>
      <c r="D542" s="48"/>
    </row>
    <row r="543" spans="3:4" x14ac:dyDescent="0.5">
      <c r="C543" s="48"/>
      <c r="D543" s="48"/>
    </row>
    <row r="544" spans="3:4" x14ac:dyDescent="0.5">
      <c r="C544" s="48"/>
      <c r="D544" s="48"/>
    </row>
    <row r="545" spans="3:4" x14ac:dyDescent="0.5">
      <c r="C545" s="48"/>
      <c r="D545" s="48"/>
    </row>
    <row r="546" spans="3:4" x14ac:dyDescent="0.5">
      <c r="C546" s="48"/>
      <c r="D546" s="48"/>
    </row>
    <row r="547" spans="3:4" x14ac:dyDescent="0.5">
      <c r="C547" s="48"/>
      <c r="D547" s="48"/>
    </row>
    <row r="548" spans="3:4" x14ac:dyDescent="0.5">
      <c r="C548" s="48"/>
      <c r="D548" s="48"/>
    </row>
    <row r="549" spans="3:4" x14ac:dyDescent="0.5">
      <c r="C549" s="48"/>
      <c r="D549" s="48"/>
    </row>
    <row r="550" spans="3:4" x14ac:dyDescent="0.5">
      <c r="C550" s="48"/>
      <c r="D550" s="48"/>
    </row>
    <row r="551" spans="3:4" x14ac:dyDescent="0.5">
      <c r="C551" s="48"/>
      <c r="D551" s="48"/>
    </row>
    <row r="552" spans="3:4" x14ac:dyDescent="0.5">
      <c r="C552" s="48"/>
      <c r="D552" s="48"/>
    </row>
    <row r="553" spans="3:4" x14ac:dyDescent="0.5">
      <c r="C553" s="48"/>
      <c r="D553" s="48"/>
    </row>
    <row r="554" spans="3:4" x14ac:dyDescent="0.5">
      <c r="C554" s="48"/>
      <c r="D554" s="48"/>
    </row>
    <row r="555" spans="3:4" x14ac:dyDescent="0.5">
      <c r="C555" s="48"/>
      <c r="D555" s="48"/>
    </row>
    <row r="556" spans="3:4" x14ac:dyDescent="0.5">
      <c r="C556" s="48"/>
      <c r="D556" s="48"/>
    </row>
    <row r="557" spans="3:4" x14ac:dyDescent="0.5">
      <c r="C557" s="48"/>
      <c r="D557" s="48"/>
    </row>
    <row r="558" spans="3:4" x14ac:dyDescent="0.5">
      <c r="C558" s="48"/>
      <c r="D558" s="48"/>
    </row>
    <row r="559" spans="3:4" x14ac:dyDescent="0.5">
      <c r="C559" s="48"/>
      <c r="D559" s="48"/>
    </row>
    <row r="560" spans="3:4" x14ac:dyDescent="0.5">
      <c r="C560" s="48"/>
      <c r="D560" s="48"/>
    </row>
    <row r="561" spans="3:4" x14ac:dyDescent="0.5">
      <c r="C561" s="48"/>
      <c r="D561" s="48"/>
    </row>
    <row r="562" spans="3:4" x14ac:dyDescent="0.5">
      <c r="C562" s="48"/>
      <c r="D562" s="48"/>
    </row>
    <row r="563" spans="3:4" x14ac:dyDescent="0.5">
      <c r="C563" s="48"/>
      <c r="D563" s="48"/>
    </row>
    <row r="564" spans="3:4" x14ac:dyDescent="0.5">
      <c r="C564" s="48"/>
      <c r="D564" s="48"/>
    </row>
    <row r="565" spans="3:4" x14ac:dyDescent="0.5">
      <c r="C565" s="48"/>
      <c r="D565" s="48"/>
    </row>
    <row r="566" spans="3:4" x14ac:dyDescent="0.5">
      <c r="C566" s="48"/>
      <c r="D566" s="48"/>
    </row>
    <row r="567" spans="3:4" x14ac:dyDescent="0.5">
      <c r="C567" s="48"/>
      <c r="D567" s="48"/>
    </row>
    <row r="568" spans="3:4" x14ac:dyDescent="0.5">
      <c r="C568" s="48"/>
      <c r="D568" s="48"/>
    </row>
    <row r="569" spans="3:4" x14ac:dyDescent="0.5">
      <c r="C569" s="48"/>
      <c r="D569" s="48"/>
    </row>
    <row r="570" spans="3:4" x14ac:dyDescent="0.5">
      <c r="C570" s="48"/>
      <c r="D570" s="48"/>
    </row>
    <row r="571" spans="3:4" x14ac:dyDescent="0.5">
      <c r="C571" s="48"/>
      <c r="D571" s="48"/>
    </row>
    <row r="572" spans="3:4" x14ac:dyDescent="0.5">
      <c r="C572" s="48"/>
      <c r="D572" s="48"/>
    </row>
    <row r="573" spans="3:4" x14ac:dyDescent="0.5">
      <c r="C573" s="48"/>
      <c r="D573" s="48"/>
    </row>
    <row r="574" spans="3:4" x14ac:dyDescent="0.5">
      <c r="C574" s="48"/>
      <c r="D574" s="48"/>
    </row>
    <row r="575" spans="3:4" x14ac:dyDescent="0.5">
      <c r="C575" s="48"/>
      <c r="D575" s="48"/>
    </row>
    <row r="576" spans="3:4" x14ac:dyDescent="0.5">
      <c r="C576" s="48"/>
      <c r="D576" s="48"/>
    </row>
    <row r="577" spans="3:4" x14ac:dyDescent="0.5">
      <c r="C577" s="48"/>
      <c r="D577" s="48"/>
    </row>
    <row r="578" spans="3:4" x14ac:dyDescent="0.5">
      <c r="C578" s="48"/>
      <c r="D578" s="48"/>
    </row>
    <row r="579" spans="3:4" x14ac:dyDescent="0.5">
      <c r="C579" s="48"/>
      <c r="D579" s="48"/>
    </row>
    <row r="580" spans="3:4" x14ac:dyDescent="0.5">
      <c r="C580" s="48"/>
      <c r="D580" s="48"/>
    </row>
    <row r="581" spans="3:4" x14ac:dyDescent="0.5">
      <c r="C581" s="48"/>
      <c r="D581" s="48"/>
    </row>
    <row r="582" spans="3:4" x14ac:dyDescent="0.5">
      <c r="C582" s="48"/>
      <c r="D582" s="48"/>
    </row>
    <row r="583" spans="3:4" x14ac:dyDescent="0.5">
      <c r="C583" s="48"/>
      <c r="D583" s="48"/>
    </row>
    <row r="584" spans="3:4" x14ac:dyDescent="0.5">
      <c r="C584" s="48"/>
      <c r="D584" s="48"/>
    </row>
    <row r="585" spans="3:4" x14ac:dyDescent="0.5">
      <c r="C585" s="48"/>
      <c r="D585" s="48"/>
    </row>
    <row r="586" spans="3:4" x14ac:dyDescent="0.5">
      <c r="C586" s="48"/>
      <c r="D586" s="48"/>
    </row>
    <row r="587" spans="3:4" x14ac:dyDescent="0.5">
      <c r="C587" s="48"/>
      <c r="D587" s="48"/>
    </row>
    <row r="588" spans="3:4" x14ac:dyDescent="0.5">
      <c r="C588" s="48"/>
      <c r="D588" s="48"/>
    </row>
    <row r="589" spans="3:4" x14ac:dyDescent="0.5">
      <c r="C589" s="48"/>
      <c r="D589" s="48"/>
    </row>
    <row r="590" spans="3:4" x14ac:dyDescent="0.5">
      <c r="C590" s="48"/>
      <c r="D590" s="48"/>
    </row>
    <row r="591" spans="3:4" x14ac:dyDescent="0.5">
      <c r="C591" s="48"/>
      <c r="D591" s="48"/>
    </row>
    <row r="592" spans="3:4" x14ac:dyDescent="0.5">
      <c r="C592" s="48"/>
      <c r="D592" s="48"/>
    </row>
    <row r="593" spans="3:4" x14ac:dyDescent="0.5">
      <c r="C593" s="48"/>
      <c r="D593" s="48"/>
    </row>
    <row r="594" spans="3:4" x14ac:dyDescent="0.5">
      <c r="C594" s="48"/>
      <c r="D594" s="48"/>
    </row>
    <row r="595" spans="3:4" x14ac:dyDescent="0.5">
      <c r="C595" s="48"/>
      <c r="D595" s="48"/>
    </row>
    <row r="596" spans="3:4" x14ac:dyDescent="0.5">
      <c r="C596" s="48"/>
      <c r="D596" s="48"/>
    </row>
    <row r="597" spans="3:4" x14ac:dyDescent="0.5">
      <c r="C597" s="48"/>
      <c r="D597" s="48"/>
    </row>
    <row r="598" spans="3:4" x14ac:dyDescent="0.5">
      <c r="C598" s="48"/>
      <c r="D598" s="48"/>
    </row>
    <row r="599" spans="3:4" x14ac:dyDescent="0.5">
      <c r="C599" s="48"/>
      <c r="D599" s="48"/>
    </row>
    <row r="600" spans="3:4" x14ac:dyDescent="0.5">
      <c r="C600" s="48"/>
      <c r="D600" s="48"/>
    </row>
    <row r="601" spans="3:4" x14ac:dyDescent="0.5">
      <c r="C601" s="48"/>
      <c r="D601" s="48"/>
    </row>
    <row r="602" spans="3:4" x14ac:dyDescent="0.5">
      <c r="C602" s="48"/>
      <c r="D602" s="48"/>
    </row>
    <row r="603" spans="3:4" x14ac:dyDescent="0.5">
      <c r="C603" s="48"/>
      <c r="D603" s="48"/>
    </row>
    <row r="604" spans="3:4" x14ac:dyDescent="0.5">
      <c r="C604" s="48"/>
      <c r="D604" s="48"/>
    </row>
    <row r="605" spans="3:4" x14ac:dyDescent="0.5">
      <c r="C605" s="48"/>
      <c r="D605" s="48"/>
    </row>
    <row r="606" spans="3:4" x14ac:dyDescent="0.5">
      <c r="C606" s="48"/>
      <c r="D606" s="48"/>
    </row>
    <row r="607" spans="3:4" x14ac:dyDescent="0.5">
      <c r="C607" s="48"/>
      <c r="D607" s="48"/>
    </row>
    <row r="608" spans="3:4" x14ac:dyDescent="0.5">
      <c r="C608" s="48"/>
      <c r="D608" s="48"/>
    </row>
    <row r="609" spans="3:4" x14ac:dyDescent="0.5">
      <c r="C609" s="48"/>
      <c r="D609" s="48"/>
    </row>
    <row r="610" spans="3:4" x14ac:dyDescent="0.5">
      <c r="C610" s="48"/>
      <c r="D610" s="48"/>
    </row>
    <row r="611" spans="3:4" x14ac:dyDescent="0.5">
      <c r="C611" s="48"/>
      <c r="D611" s="48"/>
    </row>
    <row r="612" spans="3:4" x14ac:dyDescent="0.5">
      <c r="C612" s="48"/>
      <c r="D612" s="48"/>
    </row>
    <row r="613" spans="3:4" x14ac:dyDescent="0.5">
      <c r="C613" s="48"/>
      <c r="D613" s="48"/>
    </row>
    <row r="614" spans="3:4" x14ac:dyDescent="0.5">
      <c r="C614" s="48"/>
      <c r="D614" s="48"/>
    </row>
    <row r="615" spans="3:4" x14ac:dyDescent="0.5">
      <c r="C615" s="48"/>
      <c r="D615" s="48"/>
    </row>
    <row r="616" spans="3:4" x14ac:dyDescent="0.5">
      <c r="C616" s="48"/>
      <c r="D616" s="48"/>
    </row>
    <row r="617" spans="3:4" x14ac:dyDescent="0.5">
      <c r="C617" s="48"/>
      <c r="D617" s="48"/>
    </row>
    <row r="618" spans="3:4" x14ac:dyDescent="0.5">
      <c r="C618" s="48"/>
      <c r="D618" s="48"/>
    </row>
    <row r="619" spans="3:4" x14ac:dyDescent="0.5">
      <c r="C619" s="48"/>
      <c r="D619" s="48"/>
    </row>
    <row r="620" spans="3:4" x14ac:dyDescent="0.5">
      <c r="C620" s="48"/>
      <c r="D620" s="48"/>
    </row>
    <row r="621" spans="3:4" x14ac:dyDescent="0.5">
      <c r="C621" s="48"/>
      <c r="D621" s="48"/>
    </row>
    <row r="622" spans="3:4" x14ac:dyDescent="0.5">
      <c r="C622" s="48"/>
      <c r="D622" s="48"/>
    </row>
    <row r="623" spans="3:4" x14ac:dyDescent="0.5">
      <c r="C623" s="48"/>
      <c r="D623" s="48"/>
    </row>
    <row r="624" spans="3:4" x14ac:dyDescent="0.5">
      <c r="C624" s="48"/>
      <c r="D624" s="48"/>
    </row>
    <row r="625" spans="3:4" x14ac:dyDescent="0.5">
      <c r="C625" s="48"/>
      <c r="D625" s="48"/>
    </row>
    <row r="626" spans="3:4" x14ac:dyDescent="0.5">
      <c r="C626" s="48"/>
      <c r="D626" s="48"/>
    </row>
    <row r="627" spans="3:4" x14ac:dyDescent="0.5">
      <c r="C627" s="2"/>
      <c r="D627" s="2"/>
    </row>
    <row r="628" spans="3:4" x14ac:dyDescent="0.5">
      <c r="C628" s="2"/>
      <c r="D628" s="2"/>
    </row>
    <row r="629" spans="3:4" x14ac:dyDescent="0.5">
      <c r="C629" s="2"/>
      <c r="D629" s="2"/>
    </row>
    <row r="630" spans="3:4" x14ac:dyDescent="0.5">
      <c r="C630" s="2"/>
      <c r="D630" s="2"/>
    </row>
    <row r="631" spans="3:4" x14ac:dyDescent="0.5">
      <c r="C631" s="2"/>
      <c r="D631" s="2"/>
    </row>
    <row r="632" spans="3:4" x14ac:dyDescent="0.5">
      <c r="C632" s="2"/>
      <c r="D632" s="2"/>
    </row>
    <row r="633" spans="3:4" x14ac:dyDescent="0.5">
      <c r="C633" s="2"/>
      <c r="D633" s="2"/>
    </row>
    <row r="634" spans="3:4" x14ac:dyDescent="0.5">
      <c r="C634" s="2"/>
      <c r="D634" s="2"/>
    </row>
    <row r="635" spans="3:4" x14ac:dyDescent="0.5">
      <c r="C635" s="2"/>
      <c r="D635" s="2"/>
    </row>
    <row r="636" spans="3:4" x14ac:dyDescent="0.5">
      <c r="C636" s="2"/>
      <c r="D636" s="2"/>
    </row>
    <row r="637" spans="3:4" x14ac:dyDescent="0.5">
      <c r="C637" s="2"/>
      <c r="D637" s="2"/>
    </row>
    <row r="638" spans="3:4" x14ac:dyDescent="0.5">
      <c r="C638" s="2"/>
      <c r="D638" s="2"/>
    </row>
    <row r="639" spans="3:4" x14ac:dyDescent="0.5">
      <c r="C639" s="2"/>
      <c r="D639" s="2"/>
    </row>
    <row r="640" spans="3:4" x14ac:dyDescent="0.5">
      <c r="C640" s="2"/>
      <c r="D640" s="2"/>
    </row>
    <row r="641" spans="3:4" x14ac:dyDescent="0.5">
      <c r="C641" s="2"/>
      <c r="D641" s="2"/>
    </row>
    <row r="642" spans="3:4" x14ac:dyDescent="0.5">
      <c r="C642" s="2"/>
      <c r="D642" s="2"/>
    </row>
    <row r="643" spans="3:4" x14ac:dyDescent="0.5">
      <c r="C643" s="2"/>
      <c r="D643" s="2"/>
    </row>
    <row r="644" spans="3:4" x14ac:dyDescent="0.5">
      <c r="C644" s="2"/>
      <c r="D644" s="2"/>
    </row>
    <row r="645" spans="3:4" x14ac:dyDescent="0.5">
      <c r="C645" s="2"/>
      <c r="D645" s="2"/>
    </row>
    <row r="646" spans="3:4" x14ac:dyDescent="0.5">
      <c r="C646" s="2"/>
      <c r="D646" s="2"/>
    </row>
    <row r="647" spans="3:4" x14ac:dyDescent="0.5">
      <c r="C647" s="2"/>
      <c r="D647" s="2"/>
    </row>
    <row r="648" spans="3:4" x14ac:dyDescent="0.5">
      <c r="C648" s="2"/>
      <c r="D648" s="2"/>
    </row>
    <row r="649" spans="3:4" x14ac:dyDescent="0.5">
      <c r="C649" s="2"/>
      <c r="D649" s="2"/>
    </row>
    <row r="650" spans="3:4" x14ac:dyDescent="0.5">
      <c r="C650" s="2"/>
      <c r="D650" s="2"/>
    </row>
    <row r="651" spans="3:4" x14ac:dyDescent="0.5">
      <c r="C651" s="2"/>
      <c r="D651" s="2"/>
    </row>
  </sheetData>
  <mergeCells count="3">
    <mergeCell ref="A1:D1"/>
    <mergeCell ref="A2:D2"/>
    <mergeCell ref="A3:D3"/>
  </mergeCells>
  <printOptions horizontalCentered="1"/>
  <pageMargins left="0.67" right="0.43" top="0.51181102362204722" bottom="0.27559055118110237" header="0.51181102362204722" footer="0.27559055118110237"/>
  <pageSetup paperSize="9" scale="8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3C25-431E-43ED-A417-6DDE4E9ED66B}">
  <sheetPr>
    <tabColor rgb="FF0070C0"/>
  </sheetPr>
  <dimension ref="A1:G55"/>
  <sheetViews>
    <sheetView topLeftCell="A30" zoomScaleNormal="100" workbookViewId="0">
      <selection activeCell="E33" sqref="E33"/>
    </sheetView>
  </sheetViews>
  <sheetFormatPr defaultRowHeight="21.75" x14ac:dyDescent="0.5"/>
  <cols>
    <col min="1" max="1" width="66.7109375" customWidth="1"/>
    <col min="2" max="2" width="18.140625" customWidth="1"/>
    <col min="3" max="3" width="2.5703125" customWidth="1"/>
    <col min="4" max="4" width="12.28515625" bestFit="1" customWidth="1"/>
    <col min="5" max="5" width="14.42578125" customWidth="1"/>
    <col min="6" max="6" width="12" customWidth="1"/>
    <col min="7" max="7" width="16" style="3" bestFit="1" customWidth="1"/>
    <col min="257" max="257" width="66.7109375" customWidth="1"/>
    <col min="258" max="258" width="18.140625" customWidth="1"/>
    <col min="259" max="259" width="2.5703125" customWidth="1"/>
    <col min="260" max="260" width="12.28515625" bestFit="1" customWidth="1"/>
    <col min="263" max="263" width="16" bestFit="1" customWidth="1"/>
    <col min="513" max="513" width="66.7109375" customWidth="1"/>
    <col min="514" max="514" width="18.140625" customWidth="1"/>
    <col min="515" max="515" width="2.5703125" customWidth="1"/>
    <col min="516" max="516" width="12.28515625" bestFit="1" customWidth="1"/>
    <col min="519" max="519" width="16" bestFit="1" customWidth="1"/>
    <col min="769" max="769" width="66.7109375" customWidth="1"/>
    <col min="770" max="770" width="18.140625" customWidth="1"/>
    <col min="771" max="771" width="2.5703125" customWidth="1"/>
    <col min="772" max="772" width="12.28515625" bestFit="1" customWidth="1"/>
    <col min="775" max="775" width="16" bestFit="1" customWidth="1"/>
    <col min="1025" max="1025" width="66.7109375" customWidth="1"/>
    <col min="1026" max="1026" width="18.140625" customWidth="1"/>
    <col min="1027" max="1027" width="2.5703125" customWidth="1"/>
    <col min="1028" max="1028" width="12.28515625" bestFit="1" customWidth="1"/>
    <col min="1031" max="1031" width="16" bestFit="1" customWidth="1"/>
    <col min="1281" max="1281" width="66.7109375" customWidth="1"/>
    <col min="1282" max="1282" width="18.140625" customWidth="1"/>
    <col min="1283" max="1283" width="2.5703125" customWidth="1"/>
    <col min="1284" max="1284" width="12.28515625" bestFit="1" customWidth="1"/>
    <col min="1287" max="1287" width="16" bestFit="1" customWidth="1"/>
    <col min="1537" max="1537" width="66.7109375" customWidth="1"/>
    <col min="1538" max="1538" width="18.140625" customWidth="1"/>
    <col min="1539" max="1539" width="2.5703125" customWidth="1"/>
    <col min="1540" max="1540" width="12.28515625" bestFit="1" customWidth="1"/>
    <col min="1543" max="1543" width="16" bestFit="1" customWidth="1"/>
    <col min="1793" max="1793" width="66.7109375" customWidth="1"/>
    <col min="1794" max="1794" width="18.140625" customWidth="1"/>
    <col min="1795" max="1795" width="2.5703125" customWidth="1"/>
    <col min="1796" max="1796" width="12.28515625" bestFit="1" customWidth="1"/>
    <col min="1799" max="1799" width="16" bestFit="1" customWidth="1"/>
    <col min="2049" max="2049" width="66.7109375" customWidth="1"/>
    <col min="2050" max="2050" width="18.140625" customWidth="1"/>
    <col min="2051" max="2051" width="2.5703125" customWidth="1"/>
    <col min="2052" max="2052" width="12.28515625" bestFit="1" customWidth="1"/>
    <col min="2055" max="2055" width="16" bestFit="1" customWidth="1"/>
    <col min="2305" max="2305" width="66.7109375" customWidth="1"/>
    <col min="2306" max="2306" width="18.140625" customWidth="1"/>
    <col min="2307" max="2307" width="2.5703125" customWidth="1"/>
    <col min="2308" max="2308" width="12.28515625" bestFit="1" customWidth="1"/>
    <col min="2311" max="2311" width="16" bestFit="1" customWidth="1"/>
    <col min="2561" max="2561" width="66.7109375" customWidth="1"/>
    <col min="2562" max="2562" width="18.140625" customWidth="1"/>
    <col min="2563" max="2563" width="2.5703125" customWidth="1"/>
    <col min="2564" max="2564" width="12.28515625" bestFit="1" customWidth="1"/>
    <col min="2567" max="2567" width="16" bestFit="1" customWidth="1"/>
    <col min="2817" max="2817" width="66.7109375" customWidth="1"/>
    <col min="2818" max="2818" width="18.140625" customWidth="1"/>
    <col min="2819" max="2819" width="2.5703125" customWidth="1"/>
    <col min="2820" max="2820" width="12.28515625" bestFit="1" customWidth="1"/>
    <col min="2823" max="2823" width="16" bestFit="1" customWidth="1"/>
    <col min="3073" max="3073" width="66.7109375" customWidth="1"/>
    <col min="3074" max="3074" width="18.140625" customWidth="1"/>
    <col min="3075" max="3075" width="2.5703125" customWidth="1"/>
    <col min="3076" max="3076" width="12.28515625" bestFit="1" customWidth="1"/>
    <col min="3079" max="3079" width="16" bestFit="1" customWidth="1"/>
    <col min="3329" max="3329" width="66.7109375" customWidth="1"/>
    <col min="3330" max="3330" width="18.140625" customWidth="1"/>
    <col min="3331" max="3331" width="2.5703125" customWidth="1"/>
    <col min="3332" max="3332" width="12.28515625" bestFit="1" customWidth="1"/>
    <col min="3335" max="3335" width="16" bestFit="1" customWidth="1"/>
    <col min="3585" max="3585" width="66.7109375" customWidth="1"/>
    <col min="3586" max="3586" width="18.140625" customWidth="1"/>
    <col min="3587" max="3587" width="2.5703125" customWidth="1"/>
    <col min="3588" max="3588" width="12.28515625" bestFit="1" customWidth="1"/>
    <col min="3591" max="3591" width="16" bestFit="1" customWidth="1"/>
    <col min="3841" max="3841" width="66.7109375" customWidth="1"/>
    <col min="3842" max="3842" width="18.140625" customWidth="1"/>
    <col min="3843" max="3843" width="2.5703125" customWidth="1"/>
    <col min="3844" max="3844" width="12.28515625" bestFit="1" customWidth="1"/>
    <col min="3847" max="3847" width="16" bestFit="1" customWidth="1"/>
    <col min="4097" max="4097" width="66.7109375" customWidth="1"/>
    <col min="4098" max="4098" width="18.140625" customWidth="1"/>
    <col min="4099" max="4099" width="2.5703125" customWidth="1"/>
    <col min="4100" max="4100" width="12.28515625" bestFit="1" customWidth="1"/>
    <col min="4103" max="4103" width="16" bestFit="1" customWidth="1"/>
    <col min="4353" max="4353" width="66.7109375" customWidth="1"/>
    <col min="4354" max="4354" width="18.140625" customWidth="1"/>
    <col min="4355" max="4355" width="2.5703125" customWidth="1"/>
    <col min="4356" max="4356" width="12.28515625" bestFit="1" customWidth="1"/>
    <col min="4359" max="4359" width="16" bestFit="1" customWidth="1"/>
    <col min="4609" max="4609" width="66.7109375" customWidth="1"/>
    <col min="4610" max="4610" width="18.140625" customWidth="1"/>
    <col min="4611" max="4611" width="2.5703125" customWidth="1"/>
    <col min="4612" max="4612" width="12.28515625" bestFit="1" customWidth="1"/>
    <col min="4615" max="4615" width="16" bestFit="1" customWidth="1"/>
    <col min="4865" max="4865" width="66.7109375" customWidth="1"/>
    <col min="4866" max="4866" width="18.140625" customWidth="1"/>
    <col min="4867" max="4867" width="2.5703125" customWidth="1"/>
    <col min="4868" max="4868" width="12.28515625" bestFit="1" customWidth="1"/>
    <col min="4871" max="4871" width="16" bestFit="1" customWidth="1"/>
    <col min="5121" max="5121" width="66.7109375" customWidth="1"/>
    <col min="5122" max="5122" width="18.140625" customWidth="1"/>
    <col min="5123" max="5123" width="2.5703125" customWidth="1"/>
    <col min="5124" max="5124" width="12.28515625" bestFit="1" customWidth="1"/>
    <col min="5127" max="5127" width="16" bestFit="1" customWidth="1"/>
    <col min="5377" max="5377" width="66.7109375" customWidth="1"/>
    <col min="5378" max="5378" width="18.140625" customWidth="1"/>
    <col min="5379" max="5379" width="2.5703125" customWidth="1"/>
    <col min="5380" max="5380" width="12.28515625" bestFit="1" customWidth="1"/>
    <col min="5383" max="5383" width="16" bestFit="1" customWidth="1"/>
    <col min="5633" max="5633" width="66.7109375" customWidth="1"/>
    <col min="5634" max="5634" width="18.140625" customWidth="1"/>
    <col min="5635" max="5635" width="2.5703125" customWidth="1"/>
    <col min="5636" max="5636" width="12.28515625" bestFit="1" customWidth="1"/>
    <col min="5639" max="5639" width="16" bestFit="1" customWidth="1"/>
    <col min="5889" max="5889" width="66.7109375" customWidth="1"/>
    <col min="5890" max="5890" width="18.140625" customWidth="1"/>
    <col min="5891" max="5891" width="2.5703125" customWidth="1"/>
    <col min="5892" max="5892" width="12.28515625" bestFit="1" customWidth="1"/>
    <col min="5895" max="5895" width="16" bestFit="1" customWidth="1"/>
    <col min="6145" max="6145" width="66.7109375" customWidth="1"/>
    <col min="6146" max="6146" width="18.140625" customWidth="1"/>
    <col min="6147" max="6147" width="2.5703125" customWidth="1"/>
    <col min="6148" max="6148" width="12.28515625" bestFit="1" customWidth="1"/>
    <col min="6151" max="6151" width="16" bestFit="1" customWidth="1"/>
    <col min="6401" max="6401" width="66.7109375" customWidth="1"/>
    <col min="6402" max="6402" width="18.140625" customWidth="1"/>
    <col min="6403" max="6403" width="2.5703125" customWidth="1"/>
    <col min="6404" max="6404" width="12.28515625" bestFit="1" customWidth="1"/>
    <col min="6407" max="6407" width="16" bestFit="1" customWidth="1"/>
    <col min="6657" max="6657" width="66.7109375" customWidth="1"/>
    <col min="6658" max="6658" width="18.140625" customWidth="1"/>
    <col min="6659" max="6659" width="2.5703125" customWidth="1"/>
    <col min="6660" max="6660" width="12.28515625" bestFit="1" customWidth="1"/>
    <col min="6663" max="6663" width="16" bestFit="1" customWidth="1"/>
    <col min="6913" max="6913" width="66.7109375" customWidth="1"/>
    <col min="6914" max="6914" width="18.140625" customWidth="1"/>
    <col min="6915" max="6915" width="2.5703125" customWidth="1"/>
    <col min="6916" max="6916" width="12.28515625" bestFit="1" customWidth="1"/>
    <col min="6919" max="6919" width="16" bestFit="1" customWidth="1"/>
    <col min="7169" max="7169" width="66.7109375" customWidth="1"/>
    <col min="7170" max="7170" width="18.140625" customWidth="1"/>
    <col min="7171" max="7171" width="2.5703125" customWidth="1"/>
    <col min="7172" max="7172" width="12.28515625" bestFit="1" customWidth="1"/>
    <col min="7175" max="7175" width="16" bestFit="1" customWidth="1"/>
    <col min="7425" max="7425" width="66.7109375" customWidth="1"/>
    <col min="7426" max="7426" width="18.140625" customWidth="1"/>
    <col min="7427" max="7427" width="2.5703125" customWidth="1"/>
    <col min="7428" max="7428" width="12.28515625" bestFit="1" customWidth="1"/>
    <col min="7431" max="7431" width="16" bestFit="1" customWidth="1"/>
    <col min="7681" max="7681" width="66.7109375" customWidth="1"/>
    <col min="7682" max="7682" width="18.140625" customWidth="1"/>
    <col min="7683" max="7683" width="2.5703125" customWidth="1"/>
    <col min="7684" max="7684" width="12.28515625" bestFit="1" customWidth="1"/>
    <col min="7687" max="7687" width="16" bestFit="1" customWidth="1"/>
    <col min="7937" max="7937" width="66.7109375" customWidth="1"/>
    <col min="7938" max="7938" width="18.140625" customWidth="1"/>
    <col min="7939" max="7939" width="2.5703125" customWidth="1"/>
    <col min="7940" max="7940" width="12.28515625" bestFit="1" customWidth="1"/>
    <col min="7943" max="7943" width="16" bestFit="1" customWidth="1"/>
    <col min="8193" max="8193" width="66.7109375" customWidth="1"/>
    <col min="8194" max="8194" width="18.140625" customWidth="1"/>
    <col min="8195" max="8195" width="2.5703125" customWidth="1"/>
    <col min="8196" max="8196" width="12.28515625" bestFit="1" customWidth="1"/>
    <col min="8199" max="8199" width="16" bestFit="1" customWidth="1"/>
    <col min="8449" max="8449" width="66.7109375" customWidth="1"/>
    <col min="8450" max="8450" width="18.140625" customWidth="1"/>
    <col min="8451" max="8451" width="2.5703125" customWidth="1"/>
    <col min="8452" max="8452" width="12.28515625" bestFit="1" customWidth="1"/>
    <col min="8455" max="8455" width="16" bestFit="1" customWidth="1"/>
    <col min="8705" max="8705" width="66.7109375" customWidth="1"/>
    <col min="8706" max="8706" width="18.140625" customWidth="1"/>
    <col min="8707" max="8707" width="2.5703125" customWidth="1"/>
    <col min="8708" max="8708" width="12.28515625" bestFit="1" customWidth="1"/>
    <col min="8711" max="8711" width="16" bestFit="1" customWidth="1"/>
    <col min="8961" max="8961" width="66.7109375" customWidth="1"/>
    <col min="8962" max="8962" width="18.140625" customWidth="1"/>
    <col min="8963" max="8963" width="2.5703125" customWidth="1"/>
    <col min="8964" max="8964" width="12.28515625" bestFit="1" customWidth="1"/>
    <col min="8967" max="8967" width="16" bestFit="1" customWidth="1"/>
    <col min="9217" max="9217" width="66.7109375" customWidth="1"/>
    <col min="9218" max="9218" width="18.140625" customWidth="1"/>
    <col min="9219" max="9219" width="2.5703125" customWidth="1"/>
    <col min="9220" max="9220" width="12.28515625" bestFit="1" customWidth="1"/>
    <col min="9223" max="9223" width="16" bestFit="1" customWidth="1"/>
    <col min="9473" max="9473" width="66.7109375" customWidth="1"/>
    <col min="9474" max="9474" width="18.140625" customWidth="1"/>
    <col min="9475" max="9475" width="2.5703125" customWidth="1"/>
    <col min="9476" max="9476" width="12.28515625" bestFit="1" customWidth="1"/>
    <col min="9479" max="9479" width="16" bestFit="1" customWidth="1"/>
    <col min="9729" max="9729" width="66.7109375" customWidth="1"/>
    <col min="9730" max="9730" width="18.140625" customWidth="1"/>
    <col min="9731" max="9731" width="2.5703125" customWidth="1"/>
    <col min="9732" max="9732" width="12.28515625" bestFit="1" customWidth="1"/>
    <col min="9735" max="9735" width="16" bestFit="1" customWidth="1"/>
    <col min="9985" max="9985" width="66.7109375" customWidth="1"/>
    <col min="9986" max="9986" width="18.140625" customWidth="1"/>
    <col min="9987" max="9987" width="2.5703125" customWidth="1"/>
    <col min="9988" max="9988" width="12.28515625" bestFit="1" customWidth="1"/>
    <col min="9991" max="9991" width="16" bestFit="1" customWidth="1"/>
    <col min="10241" max="10241" width="66.7109375" customWidth="1"/>
    <col min="10242" max="10242" width="18.140625" customWidth="1"/>
    <col min="10243" max="10243" width="2.5703125" customWidth="1"/>
    <col min="10244" max="10244" width="12.28515625" bestFit="1" customWidth="1"/>
    <col min="10247" max="10247" width="16" bestFit="1" customWidth="1"/>
    <col min="10497" max="10497" width="66.7109375" customWidth="1"/>
    <col min="10498" max="10498" width="18.140625" customWidth="1"/>
    <col min="10499" max="10499" width="2.5703125" customWidth="1"/>
    <col min="10500" max="10500" width="12.28515625" bestFit="1" customWidth="1"/>
    <col min="10503" max="10503" width="16" bestFit="1" customWidth="1"/>
    <col min="10753" max="10753" width="66.7109375" customWidth="1"/>
    <col min="10754" max="10754" width="18.140625" customWidth="1"/>
    <col min="10755" max="10755" width="2.5703125" customWidth="1"/>
    <col min="10756" max="10756" width="12.28515625" bestFit="1" customWidth="1"/>
    <col min="10759" max="10759" width="16" bestFit="1" customWidth="1"/>
    <col min="11009" max="11009" width="66.7109375" customWidth="1"/>
    <col min="11010" max="11010" width="18.140625" customWidth="1"/>
    <col min="11011" max="11011" width="2.5703125" customWidth="1"/>
    <col min="11012" max="11012" width="12.28515625" bestFit="1" customWidth="1"/>
    <col min="11015" max="11015" width="16" bestFit="1" customWidth="1"/>
    <col min="11265" max="11265" width="66.7109375" customWidth="1"/>
    <col min="11266" max="11266" width="18.140625" customWidth="1"/>
    <col min="11267" max="11267" width="2.5703125" customWidth="1"/>
    <col min="11268" max="11268" width="12.28515625" bestFit="1" customWidth="1"/>
    <col min="11271" max="11271" width="16" bestFit="1" customWidth="1"/>
    <col min="11521" max="11521" width="66.7109375" customWidth="1"/>
    <col min="11522" max="11522" width="18.140625" customWidth="1"/>
    <col min="11523" max="11523" width="2.5703125" customWidth="1"/>
    <col min="11524" max="11524" width="12.28515625" bestFit="1" customWidth="1"/>
    <col min="11527" max="11527" width="16" bestFit="1" customWidth="1"/>
    <col min="11777" max="11777" width="66.7109375" customWidth="1"/>
    <col min="11778" max="11778" width="18.140625" customWidth="1"/>
    <col min="11779" max="11779" width="2.5703125" customWidth="1"/>
    <col min="11780" max="11780" width="12.28515625" bestFit="1" customWidth="1"/>
    <col min="11783" max="11783" width="16" bestFit="1" customWidth="1"/>
    <col min="12033" max="12033" width="66.7109375" customWidth="1"/>
    <col min="12034" max="12034" width="18.140625" customWidth="1"/>
    <col min="12035" max="12035" width="2.5703125" customWidth="1"/>
    <col min="12036" max="12036" width="12.28515625" bestFit="1" customWidth="1"/>
    <col min="12039" max="12039" width="16" bestFit="1" customWidth="1"/>
    <col min="12289" max="12289" width="66.7109375" customWidth="1"/>
    <col min="12290" max="12290" width="18.140625" customWidth="1"/>
    <col min="12291" max="12291" width="2.5703125" customWidth="1"/>
    <col min="12292" max="12292" width="12.28515625" bestFit="1" customWidth="1"/>
    <col min="12295" max="12295" width="16" bestFit="1" customWidth="1"/>
    <col min="12545" max="12545" width="66.7109375" customWidth="1"/>
    <col min="12546" max="12546" width="18.140625" customWidth="1"/>
    <col min="12547" max="12547" width="2.5703125" customWidth="1"/>
    <col min="12548" max="12548" width="12.28515625" bestFit="1" customWidth="1"/>
    <col min="12551" max="12551" width="16" bestFit="1" customWidth="1"/>
    <col min="12801" max="12801" width="66.7109375" customWidth="1"/>
    <col min="12802" max="12802" width="18.140625" customWidth="1"/>
    <col min="12803" max="12803" width="2.5703125" customWidth="1"/>
    <col min="12804" max="12804" width="12.28515625" bestFit="1" customWidth="1"/>
    <col min="12807" max="12807" width="16" bestFit="1" customWidth="1"/>
    <col min="13057" max="13057" width="66.7109375" customWidth="1"/>
    <col min="13058" max="13058" width="18.140625" customWidth="1"/>
    <col min="13059" max="13059" width="2.5703125" customWidth="1"/>
    <col min="13060" max="13060" width="12.28515625" bestFit="1" customWidth="1"/>
    <col min="13063" max="13063" width="16" bestFit="1" customWidth="1"/>
    <col min="13313" max="13313" width="66.7109375" customWidth="1"/>
    <col min="13314" max="13314" width="18.140625" customWidth="1"/>
    <col min="13315" max="13315" width="2.5703125" customWidth="1"/>
    <col min="13316" max="13316" width="12.28515625" bestFit="1" customWidth="1"/>
    <col min="13319" max="13319" width="16" bestFit="1" customWidth="1"/>
    <col min="13569" max="13569" width="66.7109375" customWidth="1"/>
    <col min="13570" max="13570" width="18.140625" customWidth="1"/>
    <col min="13571" max="13571" width="2.5703125" customWidth="1"/>
    <col min="13572" max="13572" width="12.28515625" bestFit="1" customWidth="1"/>
    <col min="13575" max="13575" width="16" bestFit="1" customWidth="1"/>
    <col min="13825" max="13825" width="66.7109375" customWidth="1"/>
    <col min="13826" max="13826" width="18.140625" customWidth="1"/>
    <col min="13827" max="13827" width="2.5703125" customWidth="1"/>
    <col min="13828" max="13828" width="12.28515625" bestFit="1" customWidth="1"/>
    <col min="13831" max="13831" width="16" bestFit="1" customWidth="1"/>
    <col min="14081" max="14081" width="66.7109375" customWidth="1"/>
    <col min="14082" max="14082" width="18.140625" customWidth="1"/>
    <col min="14083" max="14083" width="2.5703125" customWidth="1"/>
    <col min="14084" max="14084" width="12.28515625" bestFit="1" customWidth="1"/>
    <col min="14087" max="14087" width="16" bestFit="1" customWidth="1"/>
    <col min="14337" max="14337" width="66.7109375" customWidth="1"/>
    <col min="14338" max="14338" width="18.140625" customWidth="1"/>
    <col min="14339" max="14339" width="2.5703125" customWidth="1"/>
    <col min="14340" max="14340" width="12.28515625" bestFit="1" customWidth="1"/>
    <col min="14343" max="14343" width="16" bestFit="1" customWidth="1"/>
    <col min="14593" max="14593" width="66.7109375" customWidth="1"/>
    <col min="14594" max="14594" width="18.140625" customWidth="1"/>
    <col min="14595" max="14595" width="2.5703125" customWidth="1"/>
    <col min="14596" max="14596" width="12.28515625" bestFit="1" customWidth="1"/>
    <col min="14599" max="14599" width="16" bestFit="1" customWidth="1"/>
    <col min="14849" max="14849" width="66.7109375" customWidth="1"/>
    <col min="14850" max="14850" width="18.140625" customWidth="1"/>
    <col min="14851" max="14851" width="2.5703125" customWidth="1"/>
    <col min="14852" max="14852" width="12.28515625" bestFit="1" customWidth="1"/>
    <col min="14855" max="14855" width="16" bestFit="1" customWidth="1"/>
    <col min="15105" max="15105" width="66.7109375" customWidth="1"/>
    <col min="15106" max="15106" width="18.140625" customWidth="1"/>
    <col min="15107" max="15107" width="2.5703125" customWidth="1"/>
    <col min="15108" max="15108" width="12.28515625" bestFit="1" customWidth="1"/>
    <col min="15111" max="15111" width="16" bestFit="1" customWidth="1"/>
    <col min="15361" max="15361" width="66.7109375" customWidth="1"/>
    <col min="15362" max="15362" width="18.140625" customWidth="1"/>
    <col min="15363" max="15363" width="2.5703125" customWidth="1"/>
    <col min="15364" max="15364" width="12.28515625" bestFit="1" customWidth="1"/>
    <col min="15367" max="15367" width="16" bestFit="1" customWidth="1"/>
    <col min="15617" max="15617" width="66.7109375" customWidth="1"/>
    <col min="15618" max="15618" width="18.140625" customWidth="1"/>
    <col min="15619" max="15619" width="2.5703125" customWidth="1"/>
    <col min="15620" max="15620" width="12.28515625" bestFit="1" customWidth="1"/>
    <col min="15623" max="15623" width="16" bestFit="1" customWidth="1"/>
    <col min="15873" max="15873" width="66.7109375" customWidth="1"/>
    <col min="15874" max="15874" width="18.140625" customWidth="1"/>
    <col min="15875" max="15875" width="2.5703125" customWidth="1"/>
    <col min="15876" max="15876" width="12.28515625" bestFit="1" customWidth="1"/>
    <col min="15879" max="15879" width="16" bestFit="1" customWidth="1"/>
    <col min="16129" max="16129" width="66.7109375" customWidth="1"/>
    <col min="16130" max="16130" width="18.140625" customWidth="1"/>
    <col min="16131" max="16131" width="2.5703125" customWidth="1"/>
    <col min="16132" max="16132" width="12.28515625" bestFit="1" customWidth="1"/>
    <col min="16135" max="16135" width="16" bestFit="1" customWidth="1"/>
  </cols>
  <sheetData>
    <row r="1" spans="1:7" x14ac:dyDescent="0.5">
      <c r="A1" s="175" t="str">
        <f>+บันทึก!A1</f>
        <v>กองทุนเปิดกรุงไทย ธนทรัพย์ 55 ห้ามขายผู้ลงทุนรายย่อย</v>
      </c>
      <c r="B1" s="175"/>
      <c r="C1" s="105"/>
    </row>
    <row r="2" spans="1:7" x14ac:dyDescent="0.5">
      <c r="A2" s="175" t="s">
        <v>259</v>
      </c>
      <c r="B2" s="175"/>
      <c r="C2" s="105"/>
    </row>
    <row r="3" spans="1:7" x14ac:dyDescent="0.5">
      <c r="A3" s="176">
        <f>+บันทึก!A3</f>
        <v>45421</v>
      </c>
      <c r="B3" s="176"/>
      <c r="C3" s="106"/>
    </row>
    <row r="4" spans="1:7" x14ac:dyDescent="0.5">
      <c r="A4" s="3"/>
      <c r="B4" s="90">
        <v>2567</v>
      </c>
      <c r="C4" s="107"/>
    </row>
    <row r="5" spans="1:7" x14ac:dyDescent="0.5">
      <c r="A5" s="5" t="s">
        <v>188</v>
      </c>
      <c r="B5" s="3"/>
      <c r="G5"/>
    </row>
    <row r="6" spans="1:7" x14ac:dyDescent="0.5">
      <c r="A6" s="108" t="s">
        <v>189</v>
      </c>
      <c r="B6" s="109">
        <f>งบทดลอง!I76</f>
        <v>0</v>
      </c>
      <c r="C6" s="110"/>
      <c r="G6"/>
    </row>
    <row r="7" spans="1:7" x14ac:dyDescent="0.5">
      <c r="A7" t="s">
        <v>190</v>
      </c>
      <c r="B7" s="109">
        <f>+งบทดลอง!I78</f>
        <v>0</v>
      </c>
      <c r="C7" s="110"/>
      <c r="G7"/>
    </row>
    <row r="8" spans="1:7" x14ac:dyDescent="0.5">
      <c r="A8" t="s">
        <v>191</v>
      </c>
      <c r="B8" s="109">
        <v>0</v>
      </c>
      <c r="C8" s="110"/>
      <c r="G8"/>
    </row>
    <row r="9" spans="1:7" x14ac:dyDescent="0.5">
      <c r="A9" t="s">
        <v>192</v>
      </c>
      <c r="B9" s="109">
        <v>0</v>
      </c>
      <c r="C9" s="110"/>
    </row>
    <row r="10" spans="1:7" x14ac:dyDescent="0.5">
      <c r="A10" t="s">
        <v>193</v>
      </c>
      <c r="B10" s="109"/>
      <c r="C10" s="110"/>
    </row>
    <row r="11" spans="1:7" x14ac:dyDescent="0.5">
      <c r="A11" t="s">
        <v>194</v>
      </c>
      <c r="B11" s="109">
        <f>งบทดลอง!I85+งบทดลอง!I89</f>
        <v>0</v>
      </c>
      <c r="C11" s="110"/>
    </row>
    <row r="12" spans="1:7" x14ac:dyDescent="0.5">
      <c r="A12" t="s">
        <v>195</v>
      </c>
      <c r="B12" s="109">
        <f>งบทดลอง!I86</f>
        <v>0</v>
      </c>
      <c r="C12" s="110"/>
    </row>
    <row r="13" spans="1:7" x14ac:dyDescent="0.5">
      <c r="A13" t="s">
        <v>196</v>
      </c>
      <c r="B13" s="109">
        <v>0</v>
      </c>
      <c r="C13" s="110"/>
    </row>
    <row r="14" spans="1:7" x14ac:dyDescent="0.5">
      <c r="A14" t="s">
        <v>197</v>
      </c>
      <c r="B14" s="109">
        <f>+งบทดลอง!I87</f>
        <v>0</v>
      </c>
      <c r="C14" s="110"/>
    </row>
    <row r="15" spans="1:7" x14ac:dyDescent="0.5">
      <c r="A15" t="s">
        <v>198</v>
      </c>
      <c r="B15" s="109">
        <v>0</v>
      </c>
      <c r="C15" s="110"/>
    </row>
    <row r="16" spans="1:7" ht="22.5" thickBot="1" x14ac:dyDescent="0.55000000000000004">
      <c r="A16" t="s">
        <v>199</v>
      </c>
      <c r="B16" s="111">
        <f>SUM(B6:B15)</f>
        <v>0</v>
      </c>
      <c r="C16" s="110"/>
    </row>
    <row r="17" spans="1:3" ht="22.5" thickTop="1" x14ac:dyDescent="0.5">
      <c r="A17" s="112"/>
      <c r="B17" s="109"/>
      <c r="C17" s="109"/>
    </row>
    <row r="18" spans="1:3" x14ac:dyDescent="0.5">
      <c r="A18" s="5" t="s">
        <v>200</v>
      </c>
      <c r="B18" s="109"/>
      <c r="C18" s="109"/>
    </row>
    <row r="19" spans="1:3" x14ac:dyDescent="0.5">
      <c r="A19" t="s">
        <v>201</v>
      </c>
      <c r="B19" s="113">
        <f>-งบทดลอง!I93</f>
        <v>0</v>
      </c>
      <c r="C19" s="113"/>
    </row>
    <row r="20" spans="1:3" x14ac:dyDescent="0.5">
      <c r="A20" t="s">
        <v>202</v>
      </c>
      <c r="B20" s="109">
        <f>-งบทดลอง!I91</f>
        <v>0</v>
      </c>
      <c r="C20" s="109"/>
    </row>
    <row r="21" spans="1:3" x14ac:dyDescent="0.5">
      <c r="A21" t="s">
        <v>203</v>
      </c>
      <c r="B21" s="109"/>
      <c r="C21" s="109"/>
    </row>
    <row r="22" spans="1:3" x14ac:dyDescent="0.5">
      <c r="A22" t="s">
        <v>204</v>
      </c>
      <c r="B22" s="109">
        <f>-งบทดลอง!I92</f>
        <v>0</v>
      </c>
      <c r="C22" s="109"/>
    </row>
    <row r="23" spans="1:3" x14ac:dyDescent="0.5">
      <c r="A23" t="s">
        <v>205</v>
      </c>
      <c r="B23" s="109">
        <v>0</v>
      </c>
      <c r="C23" s="109"/>
    </row>
    <row r="24" spans="1:3" x14ac:dyDescent="0.5">
      <c r="A24" t="s">
        <v>206</v>
      </c>
      <c r="B24" s="109">
        <f>-งบทดลอง!I101</f>
        <v>0</v>
      </c>
      <c r="C24" s="109"/>
    </row>
    <row r="25" spans="1:3" x14ac:dyDescent="0.5">
      <c r="A25" t="s">
        <v>207</v>
      </c>
      <c r="B25" s="109">
        <v>0</v>
      </c>
      <c r="C25" s="109"/>
    </row>
    <row r="26" spans="1:3" x14ac:dyDescent="0.5">
      <c r="A26" t="s">
        <v>208</v>
      </c>
      <c r="B26" s="109">
        <v>0</v>
      </c>
      <c r="C26" s="109"/>
    </row>
    <row r="27" spans="1:3" ht="22.5" thickBot="1" x14ac:dyDescent="0.55000000000000004">
      <c r="A27" t="s">
        <v>209</v>
      </c>
      <c r="B27" s="111">
        <f>SUM(B19:B26)</f>
        <v>0</v>
      </c>
      <c r="C27" s="110"/>
    </row>
    <row r="28" spans="1:3" ht="22.5" thickTop="1" x14ac:dyDescent="0.5">
      <c r="B28" s="109"/>
      <c r="C28" s="109"/>
    </row>
    <row r="29" spans="1:3" ht="22.5" thickBot="1" x14ac:dyDescent="0.55000000000000004">
      <c r="A29" s="5" t="s">
        <v>210</v>
      </c>
      <c r="B29" s="114">
        <f>B16-B27</f>
        <v>0</v>
      </c>
      <c r="C29" s="115"/>
    </row>
    <row r="30" spans="1:3" ht="22.5" thickTop="1" x14ac:dyDescent="0.5">
      <c r="B30" s="109"/>
      <c r="C30" s="110"/>
    </row>
    <row r="31" spans="1:3" x14ac:dyDescent="0.5">
      <c r="A31" s="5" t="s">
        <v>211</v>
      </c>
      <c r="B31" s="109"/>
      <c r="C31" s="110"/>
    </row>
    <row r="32" spans="1:3" x14ac:dyDescent="0.5">
      <c r="A32" t="s">
        <v>212</v>
      </c>
      <c r="B32" s="109">
        <f>งบทดลอง!I107</f>
        <v>0</v>
      </c>
      <c r="C32" s="110"/>
    </row>
    <row r="33" spans="1:4" x14ac:dyDescent="0.5">
      <c r="A33" t="s">
        <v>213</v>
      </c>
      <c r="B33" s="113">
        <f>+'PLหลังปป. (2)'!C40</f>
        <v>23039065.820000004</v>
      </c>
      <c r="C33" s="113"/>
    </row>
    <row r="34" spans="1:4" x14ac:dyDescent="0.5">
      <c r="A34" t="s">
        <v>214</v>
      </c>
      <c r="B34" s="116">
        <f>งบทดลอง!I108</f>
        <v>-23039065.82</v>
      </c>
      <c r="C34" s="112"/>
    </row>
    <row r="35" spans="1:4" ht="22.5" thickBot="1" x14ac:dyDescent="0.55000000000000004">
      <c r="A35" t="s">
        <v>215</v>
      </c>
      <c r="B35" s="114">
        <f>SUM(B32:B34)</f>
        <v>0</v>
      </c>
      <c r="C35" s="115"/>
    </row>
    <row r="36" spans="1:4" ht="22.5" hidden="1" thickTop="1" x14ac:dyDescent="0.5">
      <c r="B36" s="115">
        <f>B35-B29</f>
        <v>0</v>
      </c>
      <c r="C36" s="115"/>
    </row>
    <row r="37" spans="1:4" ht="18.75" customHeight="1" thickTop="1" x14ac:dyDescent="0.5">
      <c r="B37" s="109"/>
      <c r="C37" s="109"/>
    </row>
    <row r="38" spans="1:4" x14ac:dyDescent="0.5">
      <c r="A38" t="s">
        <v>216</v>
      </c>
      <c r="B38" s="162">
        <v>0</v>
      </c>
      <c r="C38" s="117"/>
    </row>
    <row r="39" spans="1:4" x14ac:dyDescent="0.5">
      <c r="A39" t="s">
        <v>217</v>
      </c>
      <c r="B39" s="117">
        <v>0</v>
      </c>
      <c r="C39" s="117"/>
      <c r="D39" s="161"/>
    </row>
    <row r="40" spans="1:4" ht="24" customHeight="1" x14ac:dyDescent="0.5">
      <c r="A40" s="5" t="s">
        <v>187</v>
      </c>
      <c r="B40" s="118"/>
      <c r="C40" s="118"/>
    </row>
    <row r="41" spans="1:4" x14ac:dyDescent="0.5">
      <c r="B41" s="109">
        <f>+B29-B35</f>
        <v>0</v>
      </c>
      <c r="C41" s="109"/>
      <c r="D41" s="117"/>
    </row>
    <row r="42" spans="1:4" x14ac:dyDescent="0.5">
      <c r="B42" s="109">
        <f>บันทึก!F103-'BSหลังปป. (2)'!B35</f>
        <v>0</v>
      </c>
      <c r="C42" s="109"/>
    </row>
    <row r="43" spans="1:4" x14ac:dyDescent="0.5">
      <c r="B43" s="109"/>
      <c r="C43" s="109"/>
    </row>
    <row r="44" spans="1:4" x14ac:dyDescent="0.5">
      <c r="B44" s="109">
        <f>+B42/2</f>
        <v>0</v>
      </c>
      <c r="C44" s="109"/>
    </row>
    <row r="45" spans="1:4" x14ac:dyDescent="0.5">
      <c r="B45" s="109"/>
      <c r="C45" s="109"/>
    </row>
    <row r="46" spans="1:4" x14ac:dyDescent="0.5">
      <c r="B46" s="118"/>
      <c r="C46" s="118"/>
    </row>
    <row r="47" spans="1:4" x14ac:dyDescent="0.5">
      <c r="B47" s="109"/>
      <c r="C47" s="109"/>
    </row>
    <row r="48" spans="1:4" x14ac:dyDescent="0.5">
      <c r="B48" s="109"/>
      <c r="C48" s="109"/>
    </row>
    <row r="49" spans="2:3" x14ac:dyDescent="0.5">
      <c r="B49" s="109"/>
      <c r="C49" s="109"/>
    </row>
    <row r="50" spans="2:3" x14ac:dyDescent="0.5">
      <c r="B50" s="112"/>
      <c r="C50" s="112"/>
    </row>
    <row r="51" spans="2:3" x14ac:dyDescent="0.5">
      <c r="B51" s="112"/>
      <c r="C51" s="112"/>
    </row>
    <row r="52" spans="2:3" x14ac:dyDescent="0.5">
      <c r="B52" s="112"/>
      <c r="C52" s="112"/>
    </row>
    <row r="53" spans="2:3" x14ac:dyDescent="0.5">
      <c r="B53" s="112"/>
      <c r="C53" s="112"/>
    </row>
    <row r="54" spans="2:3" x14ac:dyDescent="0.5">
      <c r="B54" s="112"/>
      <c r="C54" s="112"/>
    </row>
    <row r="55" spans="2:3" x14ac:dyDescent="0.5">
      <c r="B55" s="112"/>
      <c r="C55" s="112"/>
    </row>
  </sheetData>
  <mergeCells count="3">
    <mergeCell ref="A1:B1"/>
    <mergeCell ref="A2:B2"/>
    <mergeCell ref="A3:B3"/>
  </mergeCells>
  <printOptions horizontalCentered="1"/>
  <pageMargins left="0.67" right="0.34" top="0.55000000000000004" bottom="0.16" header="0.25" footer="0.18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025E-4AF0-46A4-BFCC-C266A02F85AC}">
  <sheetPr>
    <tabColor rgb="FF0070C0"/>
  </sheetPr>
  <dimension ref="A1:K22"/>
  <sheetViews>
    <sheetView tabSelected="1" workbookViewId="0">
      <selection activeCell="O18" sqref="O18"/>
    </sheetView>
  </sheetViews>
  <sheetFormatPr defaultRowHeight="21.75" x14ac:dyDescent="0.5"/>
  <cols>
    <col min="1" max="1" width="5" customWidth="1"/>
    <col min="8" max="8" width="7.85546875" customWidth="1"/>
    <col min="9" max="9" width="16.7109375" customWidth="1"/>
    <col min="10" max="10" width="4" customWidth="1"/>
    <col min="11" max="11" width="14.140625" bestFit="1" customWidth="1"/>
    <col min="257" max="257" width="5" customWidth="1"/>
    <col min="264" max="264" width="7.85546875" customWidth="1"/>
    <col min="265" max="265" width="16.7109375" customWidth="1"/>
    <col min="266" max="266" width="4" customWidth="1"/>
    <col min="513" max="513" width="5" customWidth="1"/>
    <col min="520" max="520" width="7.85546875" customWidth="1"/>
    <col min="521" max="521" width="16.7109375" customWidth="1"/>
    <col min="522" max="522" width="4" customWidth="1"/>
    <col min="769" max="769" width="5" customWidth="1"/>
    <col min="776" max="776" width="7.85546875" customWidth="1"/>
    <col min="777" max="777" width="16.7109375" customWidth="1"/>
    <col min="778" max="778" width="4" customWidth="1"/>
    <col min="1025" max="1025" width="5" customWidth="1"/>
    <col min="1032" max="1032" width="7.85546875" customWidth="1"/>
    <col min="1033" max="1033" width="16.7109375" customWidth="1"/>
    <col min="1034" max="1034" width="4" customWidth="1"/>
    <col min="1281" max="1281" width="5" customWidth="1"/>
    <col min="1288" max="1288" width="7.85546875" customWidth="1"/>
    <col min="1289" max="1289" width="16.7109375" customWidth="1"/>
    <col min="1290" max="1290" width="4" customWidth="1"/>
    <col min="1537" max="1537" width="5" customWidth="1"/>
    <col min="1544" max="1544" width="7.85546875" customWidth="1"/>
    <col min="1545" max="1545" width="16.7109375" customWidth="1"/>
    <col min="1546" max="1546" width="4" customWidth="1"/>
    <col min="1793" max="1793" width="5" customWidth="1"/>
    <col min="1800" max="1800" width="7.85546875" customWidth="1"/>
    <col min="1801" max="1801" width="16.7109375" customWidth="1"/>
    <col min="1802" max="1802" width="4" customWidth="1"/>
    <col min="2049" max="2049" width="5" customWidth="1"/>
    <col min="2056" max="2056" width="7.85546875" customWidth="1"/>
    <col min="2057" max="2057" width="16.7109375" customWidth="1"/>
    <col min="2058" max="2058" width="4" customWidth="1"/>
    <col min="2305" max="2305" width="5" customWidth="1"/>
    <col min="2312" max="2312" width="7.85546875" customWidth="1"/>
    <col min="2313" max="2313" width="16.7109375" customWidth="1"/>
    <col min="2314" max="2314" width="4" customWidth="1"/>
    <col min="2561" max="2561" width="5" customWidth="1"/>
    <col min="2568" max="2568" width="7.85546875" customWidth="1"/>
    <col min="2569" max="2569" width="16.7109375" customWidth="1"/>
    <col min="2570" max="2570" width="4" customWidth="1"/>
    <col min="2817" max="2817" width="5" customWidth="1"/>
    <col min="2824" max="2824" width="7.85546875" customWidth="1"/>
    <col min="2825" max="2825" width="16.7109375" customWidth="1"/>
    <col min="2826" max="2826" width="4" customWidth="1"/>
    <col min="3073" max="3073" width="5" customWidth="1"/>
    <col min="3080" max="3080" width="7.85546875" customWidth="1"/>
    <col min="3081" max="3081" width="16.7109375" customWidth="1"/>
    <col min="3082" max="3082" width="4" customWidth="1"/>
    <col min="3329" max="3329" width="5" customWidth="1"/>
    <col min="3336" max="3336" width="7.85546875" customWidth="1"/>
    <col min="3337" max="3337" width="16.7109375" customWidth="1"/>
    <col min="3338" max="3338" width="4" customWidth="1"/>
    <col min="3585" max="3585" width="5" customWidth="1"/>
    <col min="3592" max="3592" width="7.85546875" customWidth="1"/>
    <col min="3593" max="3593" width="16.7109375" customWidth="1"/>
    <col min="3594" max="3594" width="4" customWidth="1"/>
    <col min="3841" max="3841" width="5" customWidth="1"/>
    <col min="3848" max="3848" width="7.85546875" customWidth="1"/>
    <col min="3849" max="3849" width="16.7109375" customWidth="1"/>
    <col min="3850" max="3850" width="4" customWidth="1"/>
    <col min="4097" max="4097" width="5" customWidth="1"/>
    <col min="4104" max="4104" width="7.85546875" customWidth="1"/>
    <col min="4105" max="4105" width="16.7109375" customWidth="1"/>
    <col min="4106" max="4106" width="4" customWidth="1"/>
    <col min="4353" max="4353" width="5" customWidth="1"/>
    <col min="4360" max="4360" width="7.85546875" customWidth="1"/>
    <col min="4361" max="4361" width="16.7109375" customWidth="1"/>
    <col min="4362" max="4362" width="4" customWidth="1"/>
    <col min="4609" max="4609" width="5" customWidth="1"/>
    <col min="4616" max="4616" width="7.85546875" customWidth="1"/>
    <col min="4617" max="4617" width="16.7109375" customWidth="1"/>
    <col min="4618" max="4618" width="4" customWidth="1"/>
    <col min="4865" max="4865" width="5" customWidth="1"/>
    <col min="4872" max="4872" width="7.85546875" customWidth="1"/>
    <col min="4873" max="4873" width="16.7109375" customWidth="1"/>
    <col min="4874" max="4874" width="4" customWidth="1"/>
    <col min="5121" max="5121" width="5" customWidth="1"/>
    <col min="5128" max="5128" width="7.85546875" customWidth="1"/>
    <col min="5129" max="5129" width="16.7109375" customWidth="1"/>
    <col min="5130" max="5130" width="4" customWidth="1"/>
    <col min="5377" max="5377" width="5" customWidth="1"/>
    <col min="5384" max="5384" width="7.85546875" customWidth="1"/>
    <col min="5385" max="5385" width="16.7109375" customWidth="1"/>
    <col min="5386" max="5386" width="4" customWidth="1"/>
    <col min="5633" max="5633" width="5" customWidth="1"/>
    <col min="5640" max="5640" width="7.85546875" customWidth="1"/>
    <col min="5641" max="5641" width="16.7109375" customWidth="1"/>
    <col min="5642" max="5642" width="4" customWidth="1"/>
    <col min="5889" max="5889" width="5" customWidth="1"/>
    <col min="5896" max="5896" width="7.85546875" customWidth="1"/>
    <col min="5897" max="5897" width="16.7109375" customWidth="1"/>
    <col min="5898" max="5898" width="4" customWidth="1"/>
    <col min="6145" max="6145" width="5" customWidth="1"/>
    <col min="6152" max="6152" width="7.85546875" customWidth="1"/>
    <col min="6153" max="6153" width="16.7109375" customWidth="1"/>
    <col min="6154" max="6154" width="4" customWidth="1"/>
    <col min="6401" max="6401" width="5" customWidth="1"/>
    <col min="6408" max="6408" width="7.85546875" customWidth="1"/>
    <col min="6409" max="6409" width="16.7109375" customWidth="1"/>
    <col min="6410" max="6410" width="4" customWidth="1"/>
    <col min="6657" max="6657" width="5" customWidth="1"/>
    <col min="6664" max="6664" width="7.85546875" customWidth="1"/>
    <col min="6665" max="6665" width="16.7109375" customWidth="1"/>
    <col min="6666" max="6666" width="4" customWidth="1"/>
    <col min="6913" max="6913" width="5" customWidth="1"/>
    <col min="6920" max="6920" width="7.85546875" customWidth="1"/>
    <col min="6921" max="6921" width="16.7109375" customWidth="1"/>
    <col min="6922" max="6922" width="4" customWidth="1"/>
    <col min="7169" max="7169" width="5" customWidth="1"/>
    <col min="7176" max="7176" width="7.85546875" customWidth="1"/>
    <col min="7177" max="7177" width="16.7109375" customWidth="1"/>
    <col min="7178" max="7178" width="4" customWidth="1"/>
    <col min="7425" max="7425" width="5" customWidth="1"/>
    <col min="7432" max="7432" width="7.85546875" customWidth="1"/>
    <col min="7433" max="7433" width="16.7109375" customWidth="1"/>
    <col min="7434" max="7434" width="4" customWidth="1"/>
    <col min="7681" max="7681" width="5" customWidth="1"/>
    <col min="7688" max="7688" width="7.85546875" customWidth="1"/>
    <col min="7689" max="7689" width="16.7109375" customWidth="1"/>
    <col min="7690" max="7690" width="4" customWidth="1"/>
    <col min="7937" max="7937" width="5" customWidth="1"/>
    <col min="7944" max="7944" width="7.85546875" customWidth="1"/>
    <col min="7945" max="7945" width="16.7109375" customWidth="1"/>
    <col min="7946" max="7946" width="4" customWidth="1"/>
    <col min="8193" max="8193" width="5" customWidth="1"/>
    <col min="8200" max="8200" width="7.85546875" customWidth="1"/>
    <col min="8201" max="8201" width="16.7109375" customWidth="1"/>
    <col min="8202" max="8202" width="4" customWidth="1"/>
    <col min="8449" max="8449" width="5" customWidth="1"/>
    <col min="8456" max="8456" width="7.85546875" customWidth="1"/>
    <col min="8457" max="8457" width="16.7109375" customWidth="1"/>
    <col min="8458" max="8458" width="4" customWidth="1"/>
    <col min="8705" max="8705" width="5" customWidth="1"/>
    <col min="8712" max="8712" width="7.85546875" customWidth="1"/>
    <col min="8713" max="8713" width="16.7109375" customWidth="1"/>
    <col min="8714" max="8714" width="4" customWidth="1"/>
    <col min="8961" max="8961" width="5" customWidth="1"/>
    <col min="8968" max="8968" width="7.85546875" customWidth="1"/>
    <col min="8969" max="8969" width="16.7109375" customWidth="1"/>
    <col min="8970" max="8970" width="4" customWidth="1"/>
    <col min="9217" max="9217" width="5" customWidth="1"/>
    <col min="9224" max="9224" width="7.85546875" customWidth="1"/>
    <col min="9225" max="9225" width="16.7109375" customWidth="1"/>
    <col min="9226" max="9226" width="4" customWidth="1"/>
    <col min="9473" max="9473" width="5" customWidth="1"/>
    <col min="9480" max="9480" width="7.85546875" customWidth="1"/>
    <col min="9481" max="9481" width="16.7109375" customWidth="1"/>
    <col min="9482" max="9482" width="4" customWidth="1"/>
    <col min="9729" max="9729" width="5" customWidth="1"/>
    <col min="9736" max="9736" width="7.85546875" customWidth="1"/>
    <col min="9737" max="9737" width="16.7109375" customWidth="1"/>
    <col min="9738" max="9738" width="4" customWidth="1"/>
    <col min="9985" max="9985" width="5" customWidth="1"/>
    <col min="9992" max="9992" width="7.85546875" customWidth="1"/>
    <col min="9993" max="9993" width="16.7109375" customWidth="1"/>
    <col min="9994" max="9994" width="4" customWidth="1"/>
    <col min="10241" max="10241" width="5" customWidth="1"/>
    <col min="10248" max="10248" width="7.85546875" customWidth="1"/>
    <col min="10249" max="10249" width="16.7109375" customWidth="1"/>
    <col min="10250" max="10250" width="4" customWidth="1"/>
    <col min="10497" max="10497" width="5" customWidth="1"/>
    <col min="10504" max="10504" width="7.85546875" customWidth="1"/>
    <col min="10505" max="10505" width="16.7109375" customWidth="1"/>
    <col min="10506" max="10506" width="4" customWidth="1"/>
    <col min="10753" max="10753" width="5" customWidth="1"/>
    <col min="10760" max="10760" width="7.85546875" customWidth="1"/>
    <col min="10761" max="10761" width="16.7109375" customWidth="1"/>
    <col min="10762" max="10762" width="4" customWidth="1"/>
    <col min="11009" max="11009" width="5" customWidth="1"/>
    <col min="11016" max="11016" width="7.85546875" customWidth="1"/>
    <col min="11017" max="11017" width="16.7109375" customWidth="1"/>
    <col min="11018" max="11018" width="4" customWidth="1"/>
    <col min="11265" max="11265" width="5" customWidth="1"/>
    <col min="11272" max="11272" width="7.85546875" customWidth="1"/>
    <col min="11273" max="11273" width="16.7109375" customWidth="1"/>
    <col min="11274" max="11274" width="4" customWidth="1"/>
    <col min="11521" max="11521" width="5" customWidth="1"/>
    <col min="11528" max="11528" width="7.85546875" customWidth="1"/>
    <col min="11529" max="11529" width="16.7109375" customWidth="1"/>
    <col min="11530" max="11530" width="4" customWidth="1"/>
    <col min="11777" max="11777" width="5" customWidth="1"/>
    <col min="11784" max="11784" width="7.85546875" customWidth="1"/>
    <col min="11785" max="11785" width="16.7109375" customWidth="1"/>
    <col min="11786" max="11786" width="4" customWidth="1"/>
    <col min="12033" max="12033" width="5" customWidth="1"/>
    <col min="12040" max="12040" width="7.85546875" customWidth="1"/>
    <col min="12041" max="12041" width="16.7109375" customWidth="1"/>
    <col min="12042" max="12042" width="4" customWidth="1"/>
    <col min="12289" max="12289" width="5" customWidth="1"/>
    <col min="12296" max="12296" width="7.85546875" customWidth="1"/>
    <col min="12297" max="12297" width="16.7109375" customWidth="1"/>
    <col min="12298" max="12298" width="4" customWidth="1"/>
    <col min="12545" max="12545" width="5" customWidth="1"/>
    <col min="12552" max="12552" width="7.85546875" customWidth="1"/>
    <col min="12553" max="12553" width="16.7109375" customWidth="1"/>
    <col min="12554" max="12554" width="4" customWidth="1"/>
    <col min="12801" max="12801" width="5" customWidth="1"/>
    <col min="12808" max="12808" width="7.85546875" customWidth="1"/>
    <col min="12809" max="12809" width="16.7109375" customWidth="1"/>
    <col min="12810" max="12810" width="4" customWidth="1"/>
    <col min="13057" max="13057" width="5" customWidth="1"/>
    <col min="13064" max="13064" width="7.85546875" customWidth="1"/>
    <col min="13065" max="13065" width="16.7109375" customWidth="1"/>
    <col min="13066" max="13066" width="4" customWidth="1"/>
    <col min="13313" max="13313" width="5" customWidth="1"/>
    <col min="13320" max="13320" width="7.85546875" customWidth="1"/>
    <col min="13321" max="13321" width="16.7109375" customWidth="1"/>
    <col min="13322" max="13322" width="4" customWidth="1"/>
    <col min="13569" max="13569" width="5" customWidth="1"/>
    <col min="13576" max="13576" width="7.85546875" customWidth="1"/>
    <col min="13577" max="13577" width="16.7109375" customWidth="1"/>
    <col min="13578" max="13578" width="4" customWidth="1"/>
    <col min="13825" max="13825" width="5" customWidth="1"/>
    <col min="13832" max="13832" width="7.85546875" customWidth="1"/>
    <col min="13833" max="13833" width="16.7109375" customWidth="1"/>
    <col min="13834" max="13834" width="4" customWidth="1"/>
    <col min="14081" max="14081" width="5" customWidth="1"/>
    <col min="14088" max="14088" width="7.85546875" customWidth="1"/>
    <col min="14089" max="14089" width="16.7109375" customWidth="1"/>
    <col min="14090" max="14090" width="4" customWidth="1"/>
    <col min="14337" max="14337" width="5" customWidth="1"/>
    <col min="14344" max="14344" width="7.85546875" customWidth="1"/>
    <col min="14345" max="14345" width="16.7109375" customWidth="1"/>
    <col min="14346" max="14346" width="4" customWidth="1"/>
    <col min="14593" max="14593" width="5" customWidth="1"/>
    <col min="14600" max="14600" width="7.85546875" customWidth="1"/>
    <col min="14601" max="14601" width="16.7109375" customWidth="1"/>
    <col min="14602" max="14602" width="4" customWidth="1"/>
    <col min="14849" max="14849" width="5" customWidth="1"/>
    <col min="14856" max="14856" width="7.85546875" customWidth="1"/>
    <col min="14857" max="14857" width="16.7109375" customWidth="1"/>
    <col min="14858" max="14858" width="4" customWidth="1"/>
    <col min="15105" max="15105" width="5" customWidth="1"/>
    <col min="15112" max="15112" width="7.85546875" customWidth="1"/>
    <col min="15113" max="15113" width="16.7109375" customWidth="1"/>
    <col min="15114" max="15114" width="4" customWidth="1"/>
    <col min="15361" max="15361" width="5" customWidth="1"/>
    <col min="15368" max="15368" width="7.85546875" customWidth="1"/>
    <col min="15369" max="15369" width="16.7109375" customWidth="1"/>
    <col min="15370" max="15370" width="4" customWidth="1"/>
    <col min="15617" max="15617" width="5" customWidth="1"/>
    <col min="15624" max="15624" width="7.85546875" customWidth="1"/>
    <col min="15625" max="15625" width="16.7109375" customWidth="1"/>
    <col min="15626" max="15626" width="4" customWidth="1"/>
    <col min="15873" max="15873" width="5" customWidth="1"/>
    <col min="15880" max="15880" width="7.85546875" customWidth="1"/>
    <col min="15881" max="15881" width="16.7109375" customWidth="1"/>
    <col min="15882" max="15882" width="4" customWidth="1"/>
    <col min="16129" max="16129" width="5" customWidth="1"/>
    <col min="16136" max="16136" width="7.85546875" customWidth="1"/>
    <col min="16137" max="16137" width="16.7109375" customWidth="1"/>
    <col min="16138" max="16138" width="4" customWidth="1"/>
  </cols>
  <sheetData>
    <row r="1" spans="1:11" x14ac:dyDescent="0.5">
      <c r="A1" s="177" t="str">
        <f>+บันทึก!A1</f>
        <v>กองทุนเปิดกรุงไทย ธนทรัพย์ 55 ห้ามขายผู้ลงทุนรายย่อย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x14ac:dyDescent="0.5">
      <c r="A2" s="177" t="s">
        <v>218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x14ac:dyDescent="0.5">
      <c r="A3" s="177" t="str">
        <f>+'PLหลังปป. (2)'!A3:D3</f>
        <v>สำหรับปีรอบระยะเวลาบัญชีตั้งแต่วันที่ 1 พฤศจิกายน 2566 ถึงวันที่ 9 พฤษภาคม 2567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 x14ac:dyDescent="0.5">
      <c r="A4" s="107"/>
      <c r="C4" s="107"/>
      <c r="D4" s="107"/>
      <c r="E4" s="107"/>
      <c r="F4" s="107"/>
      <c r="G4" s="107"/>
      <c r="H4" s="107"/>
      <c r="I4" s="107">
        <v>2567</v>
      </c>
      <c r="J4" s="107"/>
    </row>
    <row r="5" spans="1:11" x14ac:dyDescent="0.5">
      <c r="I5" s="90" t="s">
        <v>219</v>
      </c>
      <c r="J5" s="107"/>
    </row>
    <row r="6" spans="1:11" x14ac:dyDescent="0.5">
      <c r="A6" t="s">
        <v>220</v>
      </c>
    </row>
    <row r="7" spans="1:11" x14ac:dyDescent="0.5">
      <c r="B7" t="s">
        <v>221</v>
      </c>
      <c r="I7" s="119">
        <f>+'PLหลังปป. (2)'!C27</f>
        <v>18901340.620000005</v>
      </c>
      <c r="J7" s="119"/>
    </row>
    <row r="8" spans="1:11" x14ac:dyDescent="0.5">
      <c r="B8" t="s">
        <v>222</v>
      </c>
      <c r="I8" s="119">
        <f>+'PLหลังปป. (2)'!C30</f>
        <v>0</v>
      </c>
      <c r="J8" s="119"/>
    </row>
    <row r="9" spans="1:11" x14ac:dyDescent="0.5">
      <c r="B9" t="s">
        <v>223</v>
      </c>
      <c r="I9" s="120">
        <f>+'PLหลังปป. (2)'!C31</f>
        <v>4137725.2</v>
      </c>
      <c r="J9" s="120"/>
    </row>
    <row r="10" spans="1:11" x14ac:dyDescent="0.5">
      <c r="B10" t="s">
        <v>224</v>
      </c>
      <c r="I10" s="120">
        <f>+'PLหลังปป. (2)'!C32</f>
        <v>0</v>
      </c>
      <c r="J10" s="120"/>
    </row>
    <row r="11" spans="1:11" x14ac:dyDescent="0.5">
      <c r="B11" t="s">
        <v>225</v>
      </c>
      <c r="I11" s="119">
        <f>+'PLหลังปป. (2)'!C33</f>
        <v>0</v>
      </c>
      <c r="J11" s="119"/>
    </row>
    <row r="12" spans="1:11" x14ac:dyDescent="0.5">
      <c r="I12" s="121">
        <f>SUM(I7:I11)</f>
        <v>23039065.820000004</v>
      </c>
      <c r="J12" s="122"/>
    </row>
    <row r="13" spans="1:11" x14ac:dyDescent="0.5">
      <c r="A13" t="s">
        <v>226</v>
      </c>
      <c r="I13" s="123"/>
      <c r="J13" s="123"/>
    </row>
    <row r="14" spans="1:11" x14ac:dyDescent="0.5">
      <c r="B14" t="s">
        <v>227</v>
      </c>
      <c r="I14" s="124">
        <v>-23039065.82</v>
      </c>
      <c r="J14" s="124"/>
      <c r="K14" s="120"/>
    </row>
    <row r="15" spans="1:11" x14ac:dyDescent="0.5">
      <c r="B15" t="s">
        <v>228</v>
      </c>
      <c r="I15" s="119">
        <v>0</v>
      </c>
      <c r="J15" s="119"/>
    </row>
    <row r="16" spans="1:11" x14ac:dyDescent="0.5">
      <c r="I16" s="125">
        <f>SUM(I14:I15)</f>
        <v>-23039065.82</v>
      </c>
      <c r="J16" s="120"/>
    </row>
    <row r="17" spans="1:10" x14ac:dyDescent="0.5">
      <c r="A17" t="s">
        <v>229</v>
      </c>
      <c r="I17" s="126">
        <f>+I12+I16</f>
        <v>0</v>
      </c>
      <c r="J17" s="126"/>
    </row>
    <row r="18" spans="1:10" x14ac:dyDescent="0.5">
      <c r="A18" t="s">
        <v>230</v>
      </c>
      <c r="I18" s="127">
        <v>0</v>
      </c>
      <c r="J18" s="127"/>
    </row>
    <row r="19" spans="1:10" ht="22.5" thickBot="1" x14ac:dyDescent="0.55000000000000004">
      <c r="A19" t="s">
        <v>231</v>
      </c>
      <c r="I19" s="128">
        <f>SUM(I17:I18)</f>
        <v>0</v>
      </c>
      <c r="J19" s="123"/>
    </row>
    <row r="20" spans="1:10" ht="22.5" thickTop="1" x14ac:dyDescent="0.5">
      <c r="I20" s="123"/>
      <c r="J20" s="123"/>
    </row>
    <row r="21" spans="1:10" x14ac:dyDescent="0.5">
      <c r="A21" s="5" t="s">
        <v>187</v>
      </c>
      <c r="I21" s="123"/>
      <c r="J21" s="123"/>
    </row>
    <row r="22" spans="1:10" x14ac:dyDescent="0.5">
      <c r="G22" t="s">
        <v>232</v>
      </c>
      <c r="I22" s="112">
        <f>+I19-'BSหลังปป. (2)'!B29</f>
        <v>0</v>
      </c>
      <c r="J22" s="112"/>
    </row>
  </sheetData>
  <mergeCells count="3">
    <mergeCell ref="A1:J1"/>
    <mergeCell ref="A2:J2"/>
    <mergeCell ref="A3:J3"/>
  </mergeCells>
  <pageMargins left="0.61" right="0.27" top="1" bottom="1" header="0.52" footer="0.5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A6EC-216B-453D-9F1A-F7C300F62B5D}">
  <sheetPr>
    <tabColor rgb="FF0070C0"/>
    <pageSetUpPr fitToPage="1"/>
  </sheetPr>
  <dimension ref="A1:J25"/>
  <sheetViews>
    <sheetView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E6" sqref="E6"/>
    </sheetView>
  </sheetViews>
  <sheetFormatPr defaultRowHeight="21.75" x14ac:dyDescent="0.5"/>
  <cols>
    <col min="1" max="1" width="15.28515625" customWidth="1"/>
    <col min="2" max="2" width="19.42578125" style="2" customWidth="1"/>
    <col min="3" max="3" width="19.28515625" style="2" customWidth="1"/>
    <col min="4" max="4" width="18.85546875" style="2" customWidth="1"/>
    <col min="5" max="5" width="16.7109375" style="2" bestFit="1" customWidth="1"/>
    <col min="6" max="6" width="17.85546875" style="2" customWidth="1"/>
    <col min="7" max="7" width="15.7109375" customWidth="1"/>
    <col min="8" max="8" width="19.7109375" customWidth="1"/>
    <col min="9" max="9" width="18.42578125" customWidth="1"/>
    <col min="10" max="10" width="16" bestFit="1" customWidth="1"/>
    <col min="257" max="257" width="15.28515625" customWidth="1"/>
    <col min="258" max="258" width="19.42578125" customWidth="1"/>
    <col min="259" max="259" width="19.28515625" customWidth="1"/>
    <col min="260" max="260" width="18.85546875" customWidth="1"/>
    <col min="261" max="261" width="16.7109375" bestFit="1" customWidth="1"/>
    <col min="262" max="262" width="17.85546875" customWidth="1"/>
    <col min="263" max="263" width="15.7109375" customWidth="1"/>
    <col min="264" max="264" width="19.7109375" customWidth="1"/>
    <col min="265" max="265" width="18.42578125" customWidth="1"/>
    <col min="266" max="266" width="16" bestFit="1" customWidth="1"/>
    <col min="513" max="513" width="15.28515625" customWidth="1"/>
    <col min="514" max="514" width="19.42578125" customWidth="1"/>
    <col min="515" max="515" width="19.28515625" customWidth="1"/>
    <col min="516" max="516" width="18.85546875" customWidth="1"/>
    <col min="517" max="517" width="16.7109375" bestFit="1" customWidth="1"/>
    <col min="518" max="518" width="17.85546875" customWidth="1"/>
    <col min="519" max="519" width="15.7109375" customWidth="1"/>
    <col min="520" max="520" width="19.7109375" customWidth="1"/>
    <col min="521" max="521" width="18.42578125" customWidth="1"/>
    <col min="522" max="522" width="16" bestFit="1" customWidth="1"/>
    <col min="769" max="769" width="15.28515625" customWidth="1"/>
    <col min="770" max="770" width="19.42578125" customWidth="1"/>
    <col min="771" max="771" width="19.28515625" customWidth="1"/>
    <col min="772" max="772" width="18.85546875" customWidth="1"/>
    <col min="773" max="773" width="16.7109375" bestFit="1" customWidth="1"/>
    <col min="774" max="774" width="17.85546875" customWidth="1"/>
    <col min="775" max="775" width="15.7109375" customWidth="1"/>
    <col min="776" max="776" width="19.7109375" customWidth="1"/>
    <col min="777" max="777" width="18.42578125" customWidth="1"/>
    <col min="778" max="778" width="16" bestFit="1" customWidth="1"/>
    <col min="1025" max="1025" width="15.28515625" customWidth="1"/>
    <col min="1026" max="1026" width="19.42578125" customWidth="1"/>
    <col min="1027" max="1027" width="19.28515625" customWidth="1"/>
    <col min="1028" max="1028" width="18.85546875" customWidth="1"/>
    <col min="1029" max="1029" width="16.7109375" bestFit="1" customWidth="1"/>
    <col min="1030" max="1030" width="17.85546875" customWidth="1"/>
    <col min="1031" max="1031" width="15.7109375" customWidth="1"/>
    <col min="1032" max="1032" width="19.7109375" customWidth="1"/>
    <col min="1033" max="1033" width="18.42578125" customWidth="1"/>
    <col min="1034" max="1034" width="16" bestFit="1" customWidth="1"/>
    <col min="1281" max="1281" width="15.28515625" customWidth="1"/>
    <col min="1282" max="1282" width="19.42578125" customWidth="1"/>
    <col min="1283" max="1283" width="19.28515625" customWidth="1"/>
    <col min="1284" max="1284" width="18.85546875" customWidth="1"/>
    <col min="1285" max="1285" width="16.7109375" bestFit="1" customWidth="1"/>
    <col min="1286" max="1286" width="17.85546875" customWidth="1"/>
    <col min="1287" max="1287" width="15.7109375" customWidth="1"/>
    <col min="1288" max="1288" width="19.7109375" customWidth="1"/>
    <col min="1289" max="1289" width="18.42578125" customWidth="1"/>
    <col min="1290" max="1290" width="16" bestFit="1" customWidth="1"/>
    <col min="1537" max="1537" width="15.28515625" customWidth="1"/>
    <col min="1538" max="1538" width="19.42578125" customWidth="1"/>
    <col min="1539" max="1539" width="19.28515625" customWidth="1"/>
    <col min="1540" max="1540" width="18.85546875" customWidth="1"/>
    <col min="1541" max="1541" width="16.7109375" bestFit="1" customWidth="1"/>
    <col min="1542" max="1542" width="17.85546875" customWidth="1"/>
    <col min="1543" max="1543" width="15.7109375" customWidth="1"/>
    <col min="1544" max="1544" width="19.7109375" customWidth="1"/>
    <col min="1545" max="1545" width="18.42578125" customWidth="1"/>
    <col min="1546" max="1546" width="16" bestFit="1" customWidth="1"/>
    <col min="1793" max="1793" width="15.28515625" customWidth="1"/>
    <col min="1794" max="1794" width="19.42578125" customWidth="1"/>
    <col min="1795" max="1795" width="19.28515625" customWidth="1"/>
    <col min="1796" max="1796" width="18.85546875" customWidth="1"/>
    <col min="1797" max="1797" width="16.7109375" bestFit="1" customWidth="1"/>
    <col min="1798" max="1798" width="17.85546875" customWidth="1"/>
    <col min="1799" max="1799" width="15.7109375" customWidth="1"/>
    <col min="1800" max="1800" width="19.7109375" customWidth="1"/>
    <col min="1801" max="1801" width="18.42578125" customWidth="1"/>
    <col min="1802" max="1802" width="16" bestFit="1" customWidth="1"/>
    <col min="2049" max="2049" width="15.28515625" customWidth="1"/>
    <col min="2050" max="2050" width="19.42578125" customWidth="1"/>
    <col min="2051" max="2051" width="19.28515625" customWidth="1"/>
    <col min="2052" max="2052" width="18.85546875" customWidth="1"/>
    <col min="2053" max="2053" width="16.7109375" bestFit="1" customWidth="1"/>
    <col min="2054" max="2054" width="17.85546875" customWidth="1"/>
    <col min="2055" max="2055" width="15.7109375" customWidth="1"/>
    <col min="2056" max="2056" width="19.7109375" customWidth="1"/>
    <col min="2057" max="2057" width="18.42578125" customWidth="1"/>
    <col min="2058" max="2058" width="16" bestFit="1" customWidth="1"/>
    <col min="2305" max="2305" width="15.28515625" customWidth="1"/>
    <col min="2306" max="2306" width="19.42578125" customWidth="1"/>
    <col min="2307" max="2307" width="19.28515625" customWidth="1"/>
    <col min="2308" max="2308" width="18.85546875" customWidth="1"/>
    <col min="2309" max="2309" width="16.7109375" bestFit="1" customWidth="1"/>
    <col min="2310" max="2310" width="17.85546875" customWidth="1"/>
    <col min="2311" max="2311" width="15.7109375" customWidth="1"/>
    <col min="2312" max="2312" width="19.7109375" customWidth="1"/>
    <col min="2313" max="2313" width="18.42578125" customWidth="1"/>
    <col min="2314" max="2314" width="16" bestFit="1" customWidth="1"/>
    <col min="2561" max="2561" width="15.28515625" customWidth="1"/>
    <col min="2562" max="2562" width="19.42578125" customWidth="1"/>
    <col min="2563" max="2563" width="19.28515625" customWidth="1"/>
    <col min="2564" max="2564" width="18.85546875" customWidth="1"/>
    <col min="2565" max="2565" width="16.7109375" bestFit="1" customWidth="1"/>
    <col min="2566" max="2566" width="17.85546875" customWidth="1"/>
    <col min="2567" max="2567" width="15.7109375" customWidth="1"/>
    <col min="2568" max="2568" width="19.7109375" customWidth="1"/>
    <col min="2569" max="2569" width="18.42578125" customWidth="1"/>
    <col min="2570" max="2570" width="16" bestFit="1" customWidth="1"/>
    <col min="2817" max="2817" width="15.28515625" customWidth="1"/>
    <col min="2818" max="2818" width="19.42578125" customWidth="1"/>
    <col min="2819" max="2819" width="19.28515625" customWidth="1"/>
    <col min="2820" max="2820" width="18.85546875" customWidth="1"/>
    <col min="2821" max="2821" width="16.7109375" bestFit="1" customWidth="1"/>
    <col min="2822" max="2822" width="17.85546875" customWidth="1"/>
    <col min="2823" max="2823" width="15.7109375" customWidth="1"/>
    <col min="2824" max="2824" width="19.7109375" customWidth="1"/>
    <col min="2825" max="2825" width="18.42578125" customWidth="1"/>
    <col min="2826" max="2826" width="16" bestFit="1" customWidth="1"/>
    <col min="3073" max="3073" width="15.28515625" customWidth="1"/>
    <col min="3074" max="3074" width="19.42578125" customWidth="1"/>
    <col min="3075" max="3075" width="19.28515625" customWidth="1"/>
    <col min="3076" max="3076" width="18.85546875" customWidth="1"/>
    <col min="3077" max="3077" width="16.7109375" bestFit="1" customWidth="1"/>
    <col min="3078" max="3078" width="17.85546875" customWidth="1"/>
    <col min="3079" max="3079" width="15.7109375" customWidth="1"/>
    <col min="3080" max="3080" width="19.7109375" customWidth="1"/>
    <col min="3081" max="3081" width="18.42578125" customWidth="1"/>
    <col min="3082" max="3082" width="16" bestFit="1" customWidth="1"/>
    <col min="3329" max="3329" width="15.28515625" customWidth="1"/>
    <col min="3330" max="3330" width="19.42578125" customWidth="1"/>
    <col min="3331" max="3331" width="19.28515625" customWidth="1"/>
    <col min="3332" max="3332" width="18.85546875" customWidth="1"/>
    <col min="3333" max="3333" width="16.7109375" bestFit="1" customWidth="1"/>
    <col min="3334" max="3334" width="17.85546875" customWidth="1"/>
    <col min="3335" max="3335" width="15.7109375" customWidth="1"/>
    <col min="3336" max="3336" width="19.7109375" customWidth="1"/>
    <col min="3337" max="3337" width="18.42578125" customWidth="1"/>
    <col min="3338" max="3338" width="16" bestFit="1" customWidth="1"/>
    <col min="3585" max="3585" width="15.28515625" customWidth="1"/>
    <col min="3586" max="3586" width="19.42578125" customWidth="1"/>
    <col min="3587" max="3587" width="19.28515625" customWidth="1"/>
    <col min="3588" max="3588" width="18.85546875" customWidth="1"/>
    <col min="3589" max="3589" width="16.7109375" bestFit="1" customWidth="1"/>
    <col min="3590" max="3590" width="17.85546875" customWidth="1"/>
    <col min="3591" max="3591" width="15.7109375" customWidth="1"/>
    <col min="3592" max="3592" width="19.7109375" customWidth="1"/>
    <col min="3593" max="3593" width="18.42578125" customWidth="1"/>
    <col min="3594" max="3594" width="16" bestFit="1" customWidth="1"/>
    <col min="3841" max="3841" width="15.28515625" customWidth="1"/>
    <col min="3842" max="3842" width="19.42578125" customWidth="1"/>
    <col min="3843" max="3843" width="19.28515625" customWidth="1"/>
    <col min="3844" max="3844" width="18.85546875" customWidth="1"/>
    <col min="3845" max="3845" width="16.7109375" bestFit="1" customWidth="1"/>
    <col min="3846" max="3846" width="17.85546875" customWidth="1"/>
    <col min="3847" max="3847" width="15.7109375" customWidth="1"/>
    <col min="3848" max="3848" width="19.7109375" customWidth="1"/>
    <col min="3849" max="3849" width="18.42578125" customWidth="1"/>
    <col min="3850" max="3850" width="16" bestFit="1" customWidth="1"/>
    <col min="4097" max="4097" width="15.28515625" customWidth="1"/>
    <col min="4098" max="4098" width="19.42578125" customWidth="1"/>
    <col min="4099" max="4099" width="19.28515625" customWidth="1"/>
    <col min="4100" max="4100" width="18.85546875" customWidth="1"/>
    <col min="4101" max="4101" width="16.7109375" bestFit="1" customWidth="1"/>
    <col min="4102" max="4102" width="17.85546875" customWidth="1"/>
    <col min="4103" max="4103" width="15.7109375" customWidth="1"/>
    <col min="4104" max="4104" width="19.7109375" customWidth="1"/>
    <col min="4105" max="4105" width="18.42578125" customWidth="1"/>
    <col min="4106" max="4106" width="16" bestFit="1" customWidth="1"/>
    <col min="4353" max="4353" width="15.28515625" customWidth="1"/>
    <col min="4354" max="4354" width="19.42578125" customWidth="1"/>
    <col min="4355" max="4355" width="19.28515625" customWidth="1"/>
    <col min="4356" max="4356" width="18.85546875" customWidth="1"/>
    <col min="4357" max="4357" width="16.7109375" bestFit="1" customWidth="1"/>
    <col min="4358" max="4358" width="17.85546875" customWidth="1"/>
    <col min="4359" max="4359" width="15.7109375" customWidth="1"/>
    <col min="4360" max="4360" width="19.7109375" customWidth="1"/>
    <col min="4361" max="4361" width="18.42578125" customWidth="1"/>
    <col min="4362" max="4362" width="16" bestFit="1" customWidth="1"/>
    <col min="4609" max="4609" width="15.28515625" customWidth="1"/>
    <col min="4610" max="4610" width="19.42578125" customWidth="1"/>
    <col min="4611" max="4611" width="19.28515625" customWidth="1"/>
    <col min="4612" max="4612" width="18.85546875" customWidth="1"/>
    <col min="4613" max="4613" width="16.7109375" bestFit="1" customWidth="1"/>
    <col min="4614" max="4614" width="17.85546875" customWidth="1"/>
    <col min="4615" max="4615" width="15.7109375" customWidth="1"/>
    <col min="4616" max="4616" width="19.7109375" customWidth="1"/>
    <col min="4617" max="4617" width="18.42578125" customWidth="1"/>
    <col min="4618" max="4618" width="16" bestFit="1" customWidth="1"/>
    <col min="4865" max="4865" width="15.28515625" customWidth="1"/>
    <col min="4866" max="4866" width="19.42578125" customWidth="1"/>
    <col min="4867" max="4867" width="19.28515625" customWidth="1"/>
    <col min="4868" max="4868" width="18.85546875" customWidth="1"/>
    <col min="4869" max="4869" width="16.7109375" bestFit="1" customWidth="1"/>
    <col min="4870" max="4870" width="17.85546875" customWidth="1"/>
    <col min="4871" max="4871" width="15.7109375" customWidth="1"/>
    <col min="4872" max="4872" width="19.7109375" customWidth="1"/>
    <col min="4873" max="4873" width="18.42578125" customWidth="1"/>
    <col min="4874" max="4874" width="16" bestFit="1" customWidth="1"/>
    <col min="5121" max="5121" width="15.28515625" customWidth="1"/>
    <col min="5122" max="5122" width="19.42578125" customWidth="1"/>
    <col min="5123" max="5123" width="19.28515625" customWidth="1"/>
    <col min="5124" max="5124" width="18.85546875" customWidth="1"/>
    <col min="5125" max="5125" width="16.7109375" bestFit="1" customWidth="1"/>
    <col min="5126" max="5126" width="17.85546875" customWidth="1"/>
    <col min="5127" max="5127" width="15.7109375" customWidth="1"/>
    <col min="5128" max="5128" width="19.7109375" customWidth="1"/>
    <col min="5129" max="5129" width="18.42578125" customWidth="1"/>
    <col min="5130" max="5130" width="16" bestFit="1" customWidth="1"/>
    <col min="5377" max="5377" width="15.28515625" customWidth="1"/>
    <col min="5378" max="5378" width="19.42578125" customWidth="1"/>
    <col min="5379" max="5379" width="19.28515625" customWidth="1"/>
    <col min="5380" max="5380" width="18.85546875" customWidth="1"/>
    <col min="5381" max="5381" width="16.7109375" bestFit="1" customWidth="1"/>
    <col min="5382" max="5382" width="17.85546875" customWidth="1"/>
    <col min="5383" max="5383" width="15.7109375" customWidth="1"/>
    <col min="5384" max="5384" width="19.7109375" customWidth="1"/>
    <col min="5385" max="5385" width="18.42578125" customWidth="1"/>
    <col min="5386" max="5386" width="16" bestFit="1" customWidth="1"/>
    <col min="5633" max="5633" width="15.28515625" customWidth="1"/>
    <col min="5634" max="5634" width="19.42578125" customWidth="1"/>
    <col min="5635" max="5635" width="19.28515625" customWidth="1"/>
    <col min="5636" max="5636" width="18.85546875" customWidth="1"/>
    <col min="5637" max="5637" width="16.7109375" bestFit="1" customWidth="1"/>
    <col min="5638" max="5638" width="17.85546875" customWidth="1"/>
    <col min="5639" max="5639" width="15.7109375" customWidth="1"/>
    <col min="5640" max="5640" width="19.7109375" customWidth="1"/>
    <col min="5641" max="5641" width="18.42578125" customWidth="1"/>
    <col min="5642" max="5642" width="16" bestFit="1" customWidth="1"/>
    <col min="5889" max="5889" width="15.28515625" customWidth="1"/>
    <col min="5890" max="5890" width="19.42578125" customWidth="1"/>
    <col min="5891" max="5891" width="19.28515625" customWidth="1"/>
    <col min="5892" max="5892" width="18.85546875" customWidth="1"/>
    <col min="5893" max="5893" width="16.7109375" bestFit="1" customWidth="1"/>
    <col min="5894" max="5894" width="17.85546875" customWidth="1"/>
    <col min="5895" max="5895" width="15.7109375" customWidth="1"/>
    <col min="5896" max="5896" width="19.7109375" customWidth="1"/>
    <col min="5897" max="5897" width="18.42578125" customWidth="1"/>
    <col min="5898" max="5898" width="16" bestFit="1" customWidth="1"/>
    <col min="6145" max="6145" width="15.28515625" customWidth="1"/>
    <col min="6146" max="6146" width="19.42578125" customWidth="1"/>
    <col min="6147" max="6147" width="19.28515625" customWidth="1"/>
    <col min="6148" max="6148" width="18.85546875" customWidth="1"/>
    <col min="6149" max="6149" width="16.7109375" bestFit="1" customWidth="1"/>
    <col min="6150" max="6150" width="17.85546875" customWidth="1"/>
    <col min="6151" max="6151" width="15.7109375" customWidth="1"/>
    <col min="6152" max="6152" width="19.7109375" customWidth="1"/>
    <col min="6153" max="6153" width="18.42578125" customWidth="1"/>
    <col min="6154" max="6154" width="16" bestFit="1" customWidth="1"/>
    <col min="6401" max="6401" width="15.28515625" customWidth="1"/>
    <col min="6402" max="6402" width="19.42578125" customWidth="1"/>
    <col min="6403" max="6403" width="19.28515625" customWidth="1"/>
    <col min="6404" max="6404" width="18.85546875" customWidth="1"/>
    <col min="6405" max="6405" width="16.7109375" bestFit="1" customWidth="1"/>
    <col min="6406" max="6406" width="17.85546875" customWidth="1"/>
    <col min="6407" max="6407" width="15.7109375" customWidth="1"/>
    <col min="6408" max="6408" width="19.7109375" customWidth="1"/>
    <col min="6409" max="6409" width="18.42578125" customWidth="1"/>
    <col min="6410" max="6410" width="16" bestFit="1" customWidth="1"/>
    <col min="6657" max="6657" width="15.28515625" customWidth="1"/>
    <col min="6658" max="6658" width="19.42578125" customWidth="1"/>
    <col min="6659" max="6659" width="19.28515625" customWidth="1"/>
    <col min="6660" max="6660" width="18.85546875" customWidth="1"/>
    <col min="6661" max="6661" width="16.7109375" bestFit="1" customWidth="1"/>
    <col min="6662" max="6662" width="17.85546875" customWidth="1"/>
    <col min="6663" max="6663" width="15.7109375" customWidth="1"/>
    <col min="6664" max="6664" width="19.7109375" customWidth="1"/>
    <col min="6665" max="6665" width="18.42578125" customWidth="1"/>
    <col min="6666" max="6666" width="16" bestFit="1" customWidth="1"/>
    <col min="6913" max="6913" width="15.28515625" customWidth="1"/>
    <col min="6914" max="6914" width="19.42578125" customWidth="1"/>
    <col min="6915" max="6915" width="19.28515625" customWidth="1"/>
    <col min="6916" max="6916" width="18.85546875" customWidth="1"/>
    <col min="6917" max="6917" width="16.7109375" bestFit="1" customWidth="1"/>
    <col min="6918" max="6918" width="17.85546875" customWidth="1"/>
    <col min="6919" max="6919" width="15.7109375" customWidth="1"/>
    <col min="6920" max="6920" width="19.7109375" customWidth="1"/>
    <col min="6921" max="6921" width="18.42578125" customWidth="1"/>
    <col min="6922" max="6922" width="16" bestFit="1" customWidth="1"/>
    <col min="7169" max="7169" width="15.28515625" customWidth="1"/>
    <col min="7170" max="7170" width="19.42578125" customWidth="1"/>
    <col min="7171" max="7171" width="19.28515625" customWidth="1"/>
    <col min="7172" max="7172" width="18.85546875" customWidth="1"/>
    <col min="7173" max="7173" width="16.7109375" bestFit="1" customWidth="1"/>
    <col min="7174" max="7174" width="17.85546875" customWidth="1"/>
    <col min="7175" max="7175" width="15.7109375" customWidth="1"/>
    <col min="7176" max="7176" width="19.7109375" customWidth="1"/>
    <col min="7177" max="7177" width="18.42578125" customWidth="1"/>
    <col min="7178" max="7178" width="16" bestFit="1" customWidth="1"/>
    <col min="7425" max="7425" width="15.28515625" customWidth="1"/>
    <col min="7426" max="7426" width="19.42578125" customWidth="1"/>
    <col min="7427" max="7427" width="19.28515625" customWidth="1"/>
    <col min="7428" max="7428" width="18.85546875" customWidth="1"/>
    <col min="7429" max="7429" width="16.7109375" bestFit="1" customWidth="1"/>
    <col min="7430" max="7430" width="17.85546875" customWidth="1"/>
    <col min="7431" max="7431" width="15.7109375" customWidth="1"/>
    <col min="7432" max="7432" width="19.7109375" customWidth="1"/>
    <col min="7433" max="7433" width="18.42578125" customWidth="1"/>
    <col min="7434" max="7434" width="16" bestFit="1" customWidth="1"/>
    <col min="7681" max="7681" width="15.28515625" customWidth="1"/>
    <col min="7682" max="7682" width="19.42578125" customWidth="1"/>
    <col min="7683" max="7683" width="19.28515625" customWidth="1"/>
    <col min="7684" max="7684" width="18.85546875" customWidth="1"/>
    <col min="7685" max="7685" width="16.7109375" bestFit="1" customWidth="1"/>
    <col min="7686" max="7686" width="17.85546875" customWidth="1"/>
    <col min="7687" max="7687" width="15.7109375" customWidth="1"/>
    <col min="7688" max="7688" width="19.7109375" customWidth="1"/>
    <col min="7689" max="7689" width="18.42578125" customWidth="1"/>
    <col min="7690" max="7690" width="16" bestFit="1" customWidth="1"/>
    <col min="7937" max="7937" width="15.28515625" customWidth="1"/>
    <col min="7938" max="7938" width="19.42578125" customWidth="1"/>
    <col min="7939" max="7939" width="19.28515625" customWidth="1"/>
    <col min="7940" max="7940" width="18.85546875" customWidth="1"/>
    <col min="7941" max="7941" width="16.7109375" bestFit="1" customWidth="1"/>
    <col min="7942" max="7942" width="17.85546875" customWidth="1"/>
    <col min="7943" max="7943" width="15.7109375" customWidth="1"/>
    <col min="7944" max="7944" width="19.7109375" customWidth="1"/>
    <col min="7945" max="7945" width="18.42578125" customWidth="1"/>
    <col min="7946" max="7946" width="16" bestFit="1" customWidth="1"/>
    <col min="8193" max="8193" width="15.28515625" customWidth="1"/>
    <col min="8194" max="8194" width="19.42578125" customWidth="1"/>
    <col min="8195" max="8195" width="19.28515625" customWidth="1"/>
    <col min="8196" max="8196" width="18.85546875" customWidth="1"/>
    <col min="8197" max="8197" width="16.7109375" bestFit="1" customWidth="1"/>
    <col min="8198" max="8198" width="17.85546875" customWidth="1"/>
    <col min="8199" max="8199" width="15.7109375" customWidth="1"/>
    <col min="8200" max="8200" width="19.7109375" customWidth="1"/>
    <col min="8201" max="8201" width="18.42578125" customWidth="1"/>
    <col min="8202" max="8202" width="16" bestFit="1" customWidth="1"/>
    <col min="8449" max="8449" width="15.28515625" customWidth="1"/>
    <col min="8450" max="8450" width="19.42578125" customWidth="1"/>
    <col min="8451" max="8451" width="19.28515625" customWidth="1"/>
    <col min="8452" max="8452" width="18.85546875" customWidth="1"/>
    <col min="8453" max="8453" width="16.7109375" bestFit="1" customWidth="1"/>
    <col min="8454" max="8454" width="17.85546875" customWidth="1"/>
    <col min="8455" max="8455" width="15.7109375" customWidth="1"/>
    <col min="8456" max="8456" width="19.7109375" customWidth="1"/>
    <col min="8457" max="8457" width="18.42578125" customWidth="1"/>
    <col min="8458" max="8458" width="16" bestFit="1" customWidth="1"/>
    <col min="8705" max="8705" width="15.28515625" customWidth="1"/>
    <col min="8706" max="8706" width="19.42578125" customWidth="1"/>
    <col min="8707" max="8707" width="19.28515625" customWidth="1"/>
    <col min="8708" max="8708" width="18.85546875" customWidth="1"/>
    <col min="8709" max="8709" width="16.7109375" bestFit="1" customWidth="1"/>
    <col min="8710" max="8710" width="17.85546875" customWidth="1"/>
    <col min="8711" max="8711" width="15.7109375" customWidth="1"/>
    <col min="8712" max="8712" width="19.7109375" customWidth="1"/>
    <col min="8713" max="8713" width="18.42578125" customWidth="1"/>
    <col min="8714" max="8714" width="16" bestFit="1" customWidth="1"/>
    <col min="8961" max="8961" width="15.28515625" customWidth="1"/>
    <col min="8962" max="8962" width="19.42578125" customWidth="1"/>
    <col min="8963" max="8963" width="19.28515625" customWidth="1"/>
    <col min="8964" max="8964" width="18.85546875" customWidth="1"/>
    <col min="8965" max="8965" width="16.7109375" bestFit="1" customWidth="1"/>
    <col min="8966" max="8966" width="17.85546875" customWidth="1"/>
    <col min="8967" max="8967" width="15.7109375" customWidth="1"/>
    <col min="8968" max="8968" width="19.7109375" customWidth="1"/>
    <col min="8969" max="8969" width="18.42578125" customWidth="1"/>
    <col min="8970" max="8970" width="16" bestFit="1" customWidth="1"/>
    <col min="9217" max="9217" width="15.28515625" customWidth="1"/>
    <col min="9218" max="9218" width="19.42578125" customWidth="1"/>
    <col min="9219" max="9219" width="19.28515625" customWidth="1"/>
    <col min="9220" max="9220" width="18.85546875" customWidth="1"/>
    <col min="9221" max="9221" width="16.7109375" bestFit="1" customWidth="1"/>
    <col min="9222" max="9222" width="17.85546875" customWidth="1"/>
    <col min="9223" max="9223" width="15.7109375" customWidth="1"/>
    <col min="9224" max="9224" width="19.7109375" customWidth="1"/>
    <col min="9225" max="9225" width="18.42578125" customWidth="1"/>
    <col min="9226" max="9226" width="16" bestFit="1" customWidth="1"/>
    <col min="9473" max="9473" width="15.28515625" customWidth="1"/>
    <col min="9474" max="9474" width="19.42578125" customWidth="1"/>
    <col min="9475" max="9475" width="19.28515625" customWidth="1"/>
    <col min="9476" max="9476" width="18.85546875" customWidth="1"/>
    <col min="9477" max="9477" width="16.7109375" bestFit="1" customWidth="1"/>
    <col min="9478" max="9478" width="17.85546875" customWidth="1"/>
    <col min="9479" max="9479" width="15.7109375" customWidth="1"/>
    <col min="9480" max="9480" width="19.7109375" customWidth="1"/>
    <col min="9481" max="9481" width="18.42578125" customWidth="1"/>
    <col min="9482" max="9482" width="16" bestFit="1" customWidth="1"/>
    <col min="9729" max="9729" width="15.28515625" customWidth="1"/>
    <col min="9730" max="9730" width="19.42578125" customWidth="1"/>
    <col min="9731" max="9731" width="19.28515625" customWidth="1"/>
    <col min="9732" max="9732" width="18.85546875" customWidth="1"/>
    <col min="9733" max="9733" width="16.7109375" bestFit="1" customWidth="1"/>
    <col min="9734" max="9734" width="17.85546875" customWidth="1"/>
    <col min="9735" max="9735" width="15.7109375" customWidth="1"/>
    <col min="9736" max="9736" width="19.7109375" customWidth="1"/>
    <col min="9737" max="9737" width="18.42578125" customWidth="1"/>
    <col min="9738" max="9738" width="16" bestFit="1" customWidth="1"/>
    <col min="9985" max="9985" width="15.28515625" customWidth="1"/>
    <col min="9986" max="9986" width="19.42578125" customWidth="1"/>
    <col min="9987" max="9987" width="19.28515625" customWidth="1"/>
    <col min="9988" max="9988" width="18.85546875" customWidth="1"/>
    <col min="9989" max="9989" width="16.7109375" bestFit="1" customWidth="1"/>
    <col min="9990" max="9990" width="17.85546875" customWidth="1"/>
    <col min="9991" max="9991" width="15.7109375" customWidth="1"/>
    <col min="9992" max="9992" width="19.7109375" customWidth="1"/>
    <col min="9993" max="9993" width="18.42578125" customWidth="1"/>
    <col min="9994" max="9994" width="16" bestFit="1" customWidth="1"/>
    <col min="10241" max="10241" width="15.28515625" customWidth="1"/>
    <col min="10242" max="10242" width="19.42578125" customWidth="1"/>
    <col min="10243" max="10243" width="19.28515625" customWidth="1"/>
    <col min="10244" max="10244" width="18.85546875" customWidth="1"/>
    <col min="10245" max="10245" width="16.7109375" bestFit="1" customWidth="1"/>
    <col min="10246" max="10246" width="17.85546875" customWidth="1"/>
    <col min="10247" max="10247" width="15.7109375" customWidth="1"/>
    <col min="10248" max="10248" width="19.7109375" customWidth="1"/>
    <col min="10249" max="10249" width="18.42578125" customWidth="1"/>
    <col min="10250" max="10250" width="16" bestFit="1" customWidth="1"/>
    <col min="10497" max="10497" width="15.28515625" customWidth="1"/>
    <col min="10498" max="10498" width="19.42578125" customWidth="1"/>
    <col min="10499" max="10499" width="19.28515625" customWidth="1"/>
    <col min="10500" max="10500" width="18.85546875" customWidth="1"/>
    <col min="10501" max="10501" width="16.7109375" bestFit="1" customWidth="1"/>
    <col min="10502" max="10502" width="17.85546875" customWidth="1"/>
    <col min="10503" max="10503" width="15.7109375" customWidth="1"/>
    <col min="10504" max="10504" width="19.7109375" customWidth="1"/>
    <col min="10505" max="10505" width="18.42578125" customWidth="1"/>
    <col min="10506" max="10506" width="16" bestFit="1" customWidth="1"/>
    <col min="10753" max="10753" width="15.28515625" customWidth="1"/>
    <col min="10754" max="10754" width="19.42578125" customWidth="1"/>
    <col min="10755" max="10755" width="19.28515625" customWidth="1"/>
    <col min="10756" max="10756" width="18.85546875" customWidth="1"/>
    <col min="10757" max="10757" width="16.7109375" bestFit="1" customWidth="1"/>
    <col min="10758" max="10758" width="17.85546875" customWidth="1"/>
    <col min="10759" max="10759" width="15.7109375" customWidth="1"/>
    <col min="10760" max="10760" width="19.7109375" customWidth="1"/>
    <col min="10761" max="10761" width="18.42578125" customWidth="1"/>
    <col min="10762" max="10762" width="16" bestFit="1" customWidth="1"/>
    <col min="11009" max="11009" width="15.28515625" customWidth="1"/>
    <col min="11010" max="11010" width="19.42578125" customWidth="1"/>
    <col min="11011" max="11011" width="19.28515625" customWidth="1"/>
    <col min="11012" max="11012" width="18.85546875" customWidth="1"/>
    <col min="11013" max="11013" width="16.7109375" bestFit="1" customWidth="1"/>
    <col min="11014" max="11014" width="17.85546875" customWidth="1"/>
    <col min="11015" max="11015" width="15.7109375" customWidth="1"/>
    <col min="11016" max="11016" width="19.7109375" customWidth="1"/>
    <col min="11017" max="11017" width="18.42578125" customWidth="1"/>
    <col min="11018" max="11018" width="16" bestFit="1" customWidth="1"/>
    <col min="11265" max="11265" width="15.28515625" customWidth="1"/>
    <col min="11266" max="11266" width="19.42578125" customWidth="1"/>
    <col min="11267" max="11267" width="19.28515625" customWidth="1"/>
    <col min="11268" max="11268" width="18.85546875" customWidth="1"/>
    <col min="11269" max="11269" width="16.7109375" bestFit="1" customWidth="1"/>
    <col min="11270" max="11270" width="17.85546875" customWidth="1"/>
    <col min="11271" max="11271" width="15.7109375" customWidth="1"/>
    <col min="11272" max="11272" width="19.7109375" customWidth="1"/>
    <col min="11273" max="11273" width="18.42578125" customWidth="1"/>
    <col min="11274" max="11274" width="16" bestFit="1" customWidth="1"/>
    <col min="11521" max="11521" width="15.28515625" customWidth="1"/>
    <col min="11522" max="11522" width="19.42578125" customWidth="1"/>
    <col min="11523" max="11523" width="19.28515625" customWidth="1"/>
    <col min="11524" max="11524" width="18.85546875" customWidth="1"/>
    <col min="11525" max="11525" width="16.7109375" bestFit="1" customWidth="1"/>
    <col min="11526" max="11526" width="17.85546875" customWidth="1"/>
    <col min="11527" max="11527" width="15.7109375" customWidth="1"/>
    <col min="11528" max="11528" width="19.7109375" customWidth="1"/>
    <col min="11529" max="11529" width="18.42578125" customWidth="1"/>
    <col min="11530" max="11530" width="16" bestFit="1" customWidth="1"/>
    <col min="11777" max="11777" width="15.28515625" customWidth="1"/>
    <col min="11778" max="11778" width="19.42578125" customWidth="1"/>
    <col min="11779" max="11779" width="19.28515625" customWidth="1"/>
    <col min="11780" max="11780" width="18.85546875" customWidth="1"/>
    <col min="11781" max="11781" width="16.7109375" bestFit="1" customWidth="1"/>
    <col min="11782" max="11782" width="17.85546875" customWidth="1"/>
    <col min="11783" max="11783" width="15.7109375" customWidth="1"/>
    <col min="11784" max="11784" width="19.7109375" customWidth="1"/>
    <col min="11785" max="11785" width="18.42578125" customWidth="1"/>
    <col min="11786" max="11786" width="16" bestFit="1" customWidth="1"/>
    <col min="12033" max="12033" width="15.28515625" customWidth="1"/>
    <col min="12034" max="12034" width="19.42578125" customWidth="1"/>
    <col min="12035" max="12035" width="19.28515625" customWidth="1"/>
    <col min="12036" max="12036" width="18.85546875" customWidth="1"/>
    <col min="12037" max="12037" width="16.7109375" bestFit="1" customWidth="1"/>
    <col min="12038" max="12038" width="17.85546875" customWidth="1"/>
    <col min="12039" max="12039" width="15.7109375" customWidth="1"/>
    <col min="12040" max="12040" width="19.7109375" customWidth="1"/>
    <col min="12041" max="12041" width="18.42578125" customWidth="1"/>
    <col min="12042" max="12042" width="16" bestFit="1" customWidth="1"/>
    <col min="12289" max="12289" width="15.28515625" customWidth="1"/>
    <col min="12290" max="12290" width="19.42578125" customWidth="1"/>
    <col min="12291" max="12291" width="19.28515625" customWidth="1"/>
    <col min="12292" max="12292" width="18.85546875" customWidth="1"/>
    <col min="12293" max="12293" width="16.7109375" bestFit="1" customWidth="1"/>
    <col min="12294" max="12294" width="17.85546875" customWidth="1"/>
    <col min="12295" max="12295" width="15.7109375" customWidth="1"/>
    <col min="12296" max="12296" width="19.7109375" customWidth="1"/>
    <col min="12297" max="12297" width="18.42578125" customWidth="1"/>
    <col min="12298" max="12298" width="16" bestFit="1" customWidth="1"/>
    <col min="12545" max="12545" width="15.28515625" customWidth="1"/>
    <col min="12546" max="12546" width="19.42578125" customWidth="1"/>
    <col min="12547" max="12547" width="19.28515625" customWidth="1"/>
    <col min="12548" max="12548" width="18.85546875" customWidth="1"/>
    <col min="12549" max="12549" width="16.7109375" bestFit="1" customWidth="1"/>
    <col min="12550" max="12550" width="17.85546875" customWidth="1"/>
    <col min="12551" max="12551" width="15.7109375" customWidth="1"/>
    <col min="12552" max="12552" width="19.7109375" customWidth="1"/>
    <col min="12553" max="12553" width="18.42578125" customWidth="1"/>
    <col min="12554" max="12554" width="16" bestFit="1" customWidth="1"/>
    <col min="12801" max="12801" width="15.28515625" customWidth="1"/>
    <col min="12802" max="12802" width="19.42578125" customWidth="1"/>
    <col min="12803" max="12803" width="19.28515625" customWidth="1"/>
    <col min="12804" max="12804" width="18.85546875" customWidth="1"/>
    <col min="12805" max="12805" width="16.7109375" bestFit="1" customWidth="1"/>
    <col min="12806" max="12806" width="17.85546875" customWidth="1"/>
    <col min="12807" max="12807" width="15.7109375" customWidth="1"/>
    <col min="12808" max="12808" width="19.7109375" customWidth="1"/>
    <col min="12809" max="12809" width="18.42578125" customWidth="1"/>
    <col min="12810" max="12810" width="16" bestFit="1" customWidth="1"/>
    <col min="13057" max="13057" width="15.28515625" customWidth="1"/>
    <col min="13058" max="13058" width="19.42578125" customWidth="1"/>
    <col min="13059" max="13059" width="19.28515625" customWidth="1"/>
    <col min="13060" max="13060" width="18.85546875" customWidth="1"/>
    <col min="13061" max="13061" width="16.7109375" bestFit="1" customWidth="1"/>
    <col min="13062" max="13062" width="17.85546875" customWidth="1"/>
    <col min="13063" max="13063" width="15.7109375" customWidth="1"/>
    <col min="13064" max="13064" width="19.7109375" customWidth="1"/>
    <col min="13065" max="13065" width="18.42578125" customWidth="1"/>
    <col min="13066" max="13066" width="16" bestFit="1" customWidth="1"/>
    <col min="13313" max="13313" width="15.28515625" customWidth="1"/>
    <col min="13314" max="13314" width="19.42578125" customWidth="1"/>
    <col min="13315" max="13315" width="19.28515625" customWidth="1"/>
    <col min="13316" max="13316" width="18.85546875" customWidth="1"/>
    <col min="13317" max="13317" width="16.7109375" bestFit="1" customWidth="1"/>
    <col min="13318" max="13318" width="17.85546875" customWidth="1"/>
    <col min="13319" max="13319" width="15.7109375" customWidth="1"/>
    <col min="13320" max="13320" width="19.7109375" customWidth="1"/>
    <col min="13321" max="13321" width="18.42578125" customWidth="1"/>
    <col min="13322" max="13322" width="16" bestFit="1" customWidth="1"/>
    <col min="13569" max="13569" width="15.28515625" customWidth="1"/>
    <col min="13570" max="13570" width="19.42578125" customWidth="1"/>
    <col min="13571" max="13571" width="19.28515625" customWidth="1"/>
    <col min="13572" max="13572" width="18.85546875" customWidth="1"/>
    <col min="13573" max="13573" width="16.7109375" bestFit="1" customWidth="1"/>
    <col min="13574" max="13574" width="17.85546875" customWidth="1"/>
    <col min="13575" max="13575" width="15.7109375" customWidth="1"/>
    <col min="13576" max="13576" width="19.7109375" customWidth="1"/>
    <col min="13577" max="13577" width="18.42578125" customWidth="1"/>
    <col min="13578" max="13578" width="16" bestFit="1" customWidth="1"/>
    <col min="13825" max="13825" width="15.28515625" customWidth="1"/>
    <col min="13826" max="13826" width="19.42578125" customWidth="1"/>
    <col min="13827" max="13827" width="19.28515625" customWidth="1"/>
    <col min="13828" max="13828" width="18.85546875" customWidth="1"/>
    <col min="13829" max="13829" width="16.7109375" bestFit="1" customWidth="1"/>
    <col min="13830" max="13830" width="17.85546875" customWidth="1"/>
    <col min="13831" max="13831" width="15.7109375" customWidth="1"/>
    <col min="13832" max="13832" width="19.7109375" customWidth="1"/>
    <col min="13833" max="13833" width="18.42578125" customWidth="1"/>
    <col min="13834" max="13834" width="16" bestFit="1" customWidth="1"/>
    <col min="14081" max="14081" width="15.28515625" customWidth="1"/>
    <col min="14082" max="14082" width="19.42578125" customWidth="1"/>
    <col min="14083" max="14083" width="19.28515625" customWidth="1"/>
    <col min="14084" max="14084" width="18.85546875" customWidth="1"/>
    <col min="14085" max="14085" width="16.7109375" bestFit="1" customWidth="1"/>
    <col min="14086" max="14086" width="17.85546875" customWidth="1"/>
    <col min="14087" max="14087" width="15.7109375" customWidth="1"/>
    <col min="14088" max="14088" width="19.7109375" customWidth="1"/>
    <col min="14089" max="14089" width="18.42578125" customWidth="1"/>
    <col min="14090" max="14090" width="16" bestFit="1" customWidth="1"/>
    <col min="14337" max="14337" width="15.28515625" customWidth="1"/>
    <col min="14338" max="14338" width="19.42578125" customWidth="1"/>
    <col min="14339" max="14339" width="19.28515625" customWidth="1"/>
    <col min="14340" max="14340" width="18.85546875" customWidth="1"/>
    <col min="14341" max="14341" width="16.7109375" bestFit="1" customWidth="1"/>
    <col min="14342" max="14342" width="17.85546875" customWidth="1"/>
    <col min="14343" max="14343" width="15.7109375" customWidth="1"/>
    <col min="14344" max="14344" width="19.7109375" customWidth="1"/>
    <col min="14345" max="14345" width="18.42578125" customWidth="1"/>
    <col min="14346" max="14346" width="16" bestFit="1" customWidth="1"/>
    <col min="14593" max="14593" width="15.28515625" customWidth="1"/>
    <col min="14594" max="14594" width="19.42578125" customWidth="1"/>
    <col min="14595" max="14595" width="19.28515625" customWidth="1"/>
    <col min="14596" max="14596" width="18.85546875" customWidth="1"/>
    <col min="14597" max="14597" width="16.7109375" bestFit="1" customWidth="1"/>
    <col min="14598" max="14598" width="17.85546875" customWidth="1"/>
    <col min="14599" max="14599" width="15.7109375" customWidth="1"/>
    <col min="14600" max="14600" width="19.7109375" customWidth="1"/>
    <col min="14601" max="14601" width="18.42578125" customWidth="1"/>
    <col min="14602" max="14602" width="16" bestFit="1" customWidth="1"/>
    <col min="14849" max="14849" width="15.28515625" customWidth="1"/>
    <col min="14850" max="14850" width="19.42578125" customWidth="1"/>
    <col min="14851" max="14851" width="19.28515625" customWidth="1"/>
    <col min="14852" max="14852" width="18.85546875" customWidth="1"/>
    <col min="14853" max="14853" width="16.7109375" bestFit="1" customWidth="1"/>
    <col min="14854" max="14854" width="17.85546875" customWidth="1"/>
    <col min="14855" max="14855" width="15.7109375" customWidth="1"/>
    <col min="14856" max="14856" width="19.7109375" customWidth="1"/>
    <col min="14857" max="14857" width="18.42578125" customWidth="1"/>
    <col min="14858" max="14858" width="16" bestFit="1" customWidth="1"/>
    <col min="15105" max="15105" width="15.28515625" customWidth="1"/>
    <col min="15106" max="15106" width="19.42578125" customWidth="1"/>
    <col min="15107" max="15107" width="19.28515625" customWidth="1"/>
    <col min="15108" max="15108" width="18.85546875" customWidth="1"/>
    <col min="15109" max="15109" width="16.7109375" bestFit="1" customWidth="1"/>
    <col min="15110" max="15110" width="17.85546875" customWidth="1"/>
    <col min="15111" max="15111" width="15.7109375" customWidth="1"/>
    <col min="15112" max="15112" width="19.7109375" customWidth="1"/>
    <col min="15113" max="15113" width="18.42578125" customWidth="1"/>
    <col min="15114" max="15114" width="16" bestFit="1" customWidth="1"/>
    <col min="15361" max="15361" width="15.28515625" customWidth="1"/>
    <col min="15362" max="15362" width="19.42578125" customWidth="1"/>
    <col min="15363" max="15363" width="19.28515625" customWidth="1"/>
    <col min="15364" max="15364" width="18.85546875" customWidth="1"/>
    <col min="15365" max="15365" width="16.7109375" bestFit="1" customWidth="1"/>
    <col min="15366" max="15366" width="17.85546875" customWidth="1"/>
    <col min="15367" max="15367" width="15.7109375" customWidth="1"/>
    <col min="15368" max="15368" width="19.7109375" customWidth="1"/>
    <col min="15369" max="15369" width="18.42578125" customWidth="1"/>
    <col min="15370" max="15370" width="16" bestFit="1" customWidth="1"/>
    <col min="15617" max="15617" width="15.28515625" customWidth="1"/>
    <col min="15618" max="15618" width="19.42578125" customWidth="1"/>
    <col min="15619" max="15619" width="19.28515625" customWidth="1"/>
    <col min="15620" max="15620" width="18.85546875" customWidth="1"/>
    <col min="15621" max="15621" width="16.7109375" bestFit="1" customWidth="1"/>
    <col min="15622" max="15622" width="17.85546875" customWidth="1"/>
    <col min="15623" max="15623" width="15.7109375" customWidth="1"/>
    <col min="15624" max="15624" width="19.7109375" customWidth="1"/>
    <col min="15625" max="15625" width="18.42578125" customWidth="1"/>
    <col min="15626" max="15626" width="16" bestFit="1" customWidth="1"/>
    <col min="15873" max="15873" width="15.28515625" customWidth="1"/>
    <col min="15874" max="15874" width="19.42578125" customWidth="1"/>
    <col min="15875" max="15875" width="19.28515625" customWidth="1"/>
    <col min="15876" max="15876" width="18.85546875" customWidth="1"/>
    <col min="15877" max="15877" width="16.7109375" bestFit="1" customWidth="1"/>
    <col min="15878" max="15878" width="17.85546875" customWidth="1"/>
    <col min="15879" max="15879" width="15.7109375" customWidth="1"/>
    <col min="15880" max="15880" width="19.7109375" customWidth="1"/>
    <col min="15881" max="15881" width="18.42578125" customWidth="1"/>
    <col min="15882" max="15882" width="16" bestFit="1" customWidth="1"/>
    <col min="16129" max="16129" width="15.28515625" customWidth="1"/>
    <col min="16130" max="16130" width="19.42578125" customWidth="1"/>
    <col min="16131" max="16131" width="19.28515625" customWidth="1"/>
    <col min="16132" max="16132" width="18.85546875" customWidth="1"/>
    <col min="16133" max="16133" width="16.7109375" bestFit="1" customWidth="1"/>
    <col min="16134" max="16134" width="17.85546875" customWidth="1"/>
    <col min="16135" max="16135" width="15.7109375" customWidth="1"/>
    <col min="16136" max="16136" width="19.7109375" customWidth="1"/>
    <col min="16137" max="16137" width="18.42578125" customWidth="1"/>
    <col min="16138" max="16138" width="16" bestFit="1" customWidth="1"/>
  </cols>
  <sheetData>
    <row r="1" spans="1:10" x14ac:dyDescent="0.5">
      <c r="A1" s="5" t="s">
        <v>233</v>
      </c>
    </row>
    <row r="2" spans="1:10" x14ac:dyDescent="0.5">
      <c r="C2" s="129" t="s">
        <v>234</v>
      </c>
      <c r="D2" s="129" t="s">
        <v>235</v>
      </c>
      <c r="E2" s="130" t="s">
        <v>236</v>
      </c>
      <c r="F2" s="131">
        <v>45421</v>
      </c>
      <c r="G2" s="132" t="s">
        <v>237</v>
      </c>
    </row>
    <row r="3" spans="1:10" ht="24" thickBot="1" x14ac:dyDescent="0.55000000000000004">
      <c r="A3" s="133" t="s">
        <v>262</v>
      </c>
      <c r="B3" s="134" t="s">
        <v>238</v>
      </c>
      <c r="C3" s="135" t="s">
        <v>239</v>
      </c>
      <c r="D3" s="134" t="s">
        <v>240</v>
      </c>
      <c r="E3" s="134" t="s">
        <v>241</v>
      </c>
      <c r="F3" s="136" t="s">
        <v>242</v>
      </c>
      <c r="G3" s="137" t="s">
        <v>243</v>
      </c>
      <c r="H3" t="s">
        <v>244</v>
      </c>
      <c r="I3" s="43" t="s">
        <v>245</v>
      </c>
    </row>
    <row r="4" spans="1:10" ht="22.5" thickTop="1" x14ac:dyDescent="0.5">
      <c r="A4" s="160" t="s">
        <v>55</v>
      </c>
      <c r="B4" s="2">
        <v>1975862402.1500001</v>
      </c>
      <c r="C4" s="139">
        <v>0</v>
      </c>
      <c r="D4" s="140"/>
      <c r="E4" s="140">
        <f>+D4-C4</f>
        <v>0</v>
      </c>
      <c r="F4" s="140"/>
      <c r="G4" s="141">
        <v>2006745800</v>
      </c>
      <c r="H4" s="140">
        <v>1332745800</v>
      </c>
    </row>
    <row r="5" spans="1:10" x14ac:dyDescent="0.5">
      <c r="A5" s="138" t="s">
        <v>246</v>
      </c>
      <c r="B5" s="2">
        <v>0</v>
      </c>
      <c r="C5" s="142">
        <v>0</v>
      </c>
      <c r="D5" s="143">
        <v>0</v>
      </c>
      <c r="E5" s="143">
        <f>+D5-C5</f>
        <v>0</v>
      </c>
      <c r="F5" s="143">
        <v>0</v>
      </c>
      <c r="G5" s="144">
        <f>F5-D5</f>
        <v>0</v>
      </c>
    </row>
    <row r="6" spans="1:10" x14ac:dyDescent="0.5">
      <c r="A6" s="138" t="s">
        <v>247</v>
      </c>
      <c r="C6" s="142"/>
      <c r="D6" s="143"/>
      <c r="E6" s="143">
        <f>+D6-C6</f>
        <v>0</v>
      </c>
      <c r="F6" s="143"/>
      <c r="G6" s="144">
        <f>F6-D6</f>
        <v>0</v>
      </c>
      <c r="H6" s="2"/>
      <c r="I6" s="11">
        <f>B6-E6-F6-H6</f>
        <v>0</v>
      </c>
    </row>
    <row r="7" spans="1:10" x14ac:dyDescent="0.5">
      <c r="A7" s="138" t="s">
        <v>248</v>
      </c>
      <c r="C7" s="142"/>
      <c r="D7" s="143"/>
      <c r="E7" s="143">
        <f>+D7-C7</f>
        <v>0</v>
      </c>
      <c r="F7" s="143"/>
      <c r="G7" s="144"/>
    </row>
    <row r="8" spans="1:10" x14ac:dyDescent="0.5">
      <c r="A8" s="138" t="s">
        <v>60</v>
      </c>
      <c r="B8" s="142"/>
      <c r="D8" s="143"/>
      <c r="E8" s="143">
        <f>+D8-C8</f>
        <v>0</v>
      </c>
      <c r="F8" s="143"/>
      <c r="G8" s="144">
        <f>F8-D8</f>
        <v>0</v>
      </c>
      <c r="H8" s="143"/>
      <c r="I8" s="11">
        <f>B8-E8-F8-H8</f>
        <v>0</v>
      </c>
    </row>
    <row r="9" spans="1:10" ht="22.5" thickBot="1" x14ac:dyDescent="0.55000000000000004">
      <c r="A9" s="145" t="s">
        <v>249</v>
      </c>
      <c r="B9" s="146">
        <f>SUM(B4:B8)</f>
        <v>1975862402.1500001</v>
      </c>
      <c r="C9" s="146">
        <f t="shared" ref="C9:H9" si="0">SUM(C4:C8)</f>
        <v>0</v>
      </c>
      <c r="D9" s="146">
        <f t="shared" si="0"/>
        <v>0</v>
      </c>
      <c r="E9" s="146">
        <f t="shared" si="0"/>
        <v>0</v>
      </c>
      <c r="F9" s="146">
        <f t="shared" si="0"/>
        <v>0</v>
      </c>
      <c r="G9" s="146">
        <f t="shared" si="0"/>
        <v>2006745800</v>
      </c>
      <c r="H9" s="146">
        <f t="shared" si="0"/>
        <v>1332745800</v>
      </c>
      <c r="I9" s="147"/>
    </row>
    <row r="10" spans="1:10" ht="22.5" thickTop="1" x14ac:dyDescent="0.5">
      <c r="A10" s="138"/>
      <c r="C10" s="142"/>
      <c r="D10" s="143"/>
      <c r="E10" s="143">
        <f>+D10-C10</f>
        <v>0</v>
      </c>
      <c r="F10" s="143"/>
      <c r="G10" s="144">
        <f>+F10-D10</f>
        <v>0</v>
      </c>
      <c r="H10" s="2"/>
      <c r="I10" s="11"/>
    </row>
    <row r="11" spans="1:10" x14ac:dyDescent="0.5">
      <c r="A11" s="138" t="s">
        <v>250</v>
      </c>
      <c r="B11" s="142"/>
      <c r="C11" s="142"/>
      <c r="D11" s="143"/>
      <c r="E11" s="143">
        <f>+D11-C11</f>
        <v>0</v>
      </c>
      <c r="G11" s="144">
        <f>F11-D11</f>
        <v>0</v>
      </c>
      <c r="H11" s="2"/>
      <c r="I11" s="11">
        <f>H11+F11-E11-B11</f>
        <v>0</v>
      </c>
    </row>
    <row r="12" spans="1:10" x14ac:dyDescent="0.5">
      <c r="A12" s="148" t="s">
        <v>251</v>
      </c>
      <c r="B12" s="142"/>
      <c r="C12" s="142"/>
      <c r="D12" s="143"/>
      <c r="E12" s="143">
        <f>+D12-C12</f>
        <v>0</v>
      </c>
      <c r="F12" s="143"/>
      <c r="G12" s="144">
        <f>F12-D12</f>
        <v>0</v>
      </c>
      <c r="H12" s="143">
        <v>0</v>
      </c>
      <c r="I12" s="11">
        <f>H12+F12-E12-B12</f>
        <v>0</v>
      </c>
    </row>
    <row r="13" spans="1:10" ht="22.5" thickBot="1" x14ac:dyDescent="0.55000000000000004">
      <c r="B13" s="149">
        <f>+B9+B11+B12</f>
        <v>1975862402.1500001</v>
      </c>
      <c r="C13" s="149">
        <f>+C9+C11+C12+C10</f>
        <v>0</v>
      </c>
      <c r="D13" s="149">
        <f>+D9+D11+D12+D10</f>
        <v>0</v>
      </c>
      <c r="E13" s="149">
        <f>+E9+E11+E12</f>
        <v>0</v>
      </c>
      <c r="F13" s="149">
        <f>+F9+F12+F10+F11</f>
        <v>0</v>
      </c>
      <c r="G13" s="150">
        <f>+G9+G11+G12</f>
        <v>2006745800</v>
      </c>
      <c r="H13" s="149">
        <f>+H12+H11+H9</f>
        <v>1332745800</v>
      </c>
    </row>
    <row r="14" spans="1:10" ht="22.5" thickTop="1" x14ac:dyDescent="0.5">
      <c r="A14" s="138"/>
      <c r="C14" s="151"/>
      <c r="F14" s="152" t="s">
        <v>252</v>
      </c>
      <c r="G14" s="11">
        <v>0</v>
      </c>
      <c r="H14" s="11"/>
      <c r="J14" s="11"/>
    </row>
    <row r="15" spans="1:10" x14ac:dyDescent="0.5">
      <c r="A15" s="138" t="s">
        <v>253</v>
      </c>
      <c r="C15" s="151"/>
      <c r="F15" s="153"/>
      <c r="G15" s="103">
        <f>G13+G14</f>
        <v>2006745800</v>
      </c>
    </row>
    <row r="16" spans="1:10" ht="28.5" customHeight="1" x14ac:dyDescent="0.5">
      <c r="A16" s="154" t="s">
        <v>254</v>
      </c>
      <c r="C16" s="151"/>
      <c r="F16" s="155"/>
      <c r="G16" s="11"/>
      <c r="H16" s="11">
        <f>+H13+B13</f>
        <v>3308608202.1500001</v>
      </c>
      <c r="J16" s="11"/>
    </row>
    <row r="17" spans="1:8" x14ac:dyDescent="0.5">
      <c r="A17" s="156" t="s">
        <v>247</v>
      </c>
      <c r="C17" s="151"/>
      <c r="G17" s="11"/>
      <c r="H17" s="11"/>
    </row>
    <row r="18" spans="1:8" x14ac:dyDescent="0.5">
      <c r="A18" s="156" t="s">
        <v>60</v>
      </c>
      <c r="C18" s="151"/>
      <c r="G18" s="11"/>
      <c r="H18" s="11"/>
    </row>
    <row r="19" spans="1:8" x14ac:dyDescent="0.5">
      <c r="A19" s="156" t="s">
        <v>251</v>
      </c>
      <c r="C19" s="151"/>
      <c r="F19" s="155"/>
      <c r="G19" s="11"/>
    </row>
    <row r="20" spans="1:8" x14ac:dyDescent="0.5">
      <c r="A20" s="156" t="s">
        <v>250</v>
      </c>
      <c r="C20" s="151"/>
      <c r="F20" s="88">
        <f>SUM(E17:E20)</f>
        <v>0</v>
      </c>
      <c r="G20" s="11"/>
    </row>
    <row r="21" spans="1:8" ht="22.5" thickBot="1" x14ac:dyDescent="0.55000000000000004">
      <c r="A21" s="138"/>
      <c r="C21" s="151"/>
      <c r="E21" s="157"/>
      <c r="F21" s="146">
        <f>F9+H9</f>
        <v>1332745800</v>
      </c>
      <c r="G21" s="11"/>
    </row>
    <row r="22" spans="1:8" ht="22.5" thickTop="1" x14ac:dyDescent="0.5">
      <c r="A22" s="138"/>
      <c r="C22" s="151"/>
      <c r="D22" s="158" t="s">
        <v>255</v>
      </c>
      <c r="F22" s="2">
        <v>0</v>
      </c>
      <c r="G22" s="11"/>
    </row>
    <row r="23" spans="1:8" ht="25.5" customHeight="1" x14ac:dyDescent="0.5">
      <c r="A23" t="s">
        <v>256</v>
      </c>
      <c r="C23" s="151"/>
    </row>
    <row r="24" spans="1:8" ht="36.75" thickBot="1" x14ac:dyDescent="0.55000000000000004">
      <c r="A24" s="159" t="s">
        <v>257</v>
      </c>
      <c r="B24" s="2">
        <f>B13-B23</f>
        <v>1975862402.1500001</v>
      </c>
      <c r="C24" s="151"/>
      <c r="E24" s="154"/>
      <c r="F24" s="150">
        <f>SUM(F21:F23)</f>
        <v>1332745800</v>
      </c>
    </row>
    <row r="25" spans="1:8" ht="22.5" thickTop="1" x14ac:dyDescent="0.5"/>
  </sheetData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DE66-876B-4B5A-91CB-EC477FB1F173}">
  <dimension ref="C1:G125"/>
  <sheetViews>
    <sheetView topLeftCell="A115" workbookViewId="0">
      <selection activeCell="J137" sqref="J137"/>
    </sheetView>
  </sheetViews>
  <sheetFormatPr defaultRowHeight="21.75" x14ac:dyDescent="0.5"/>
  <cols>
    <col min="3" max="3" width="9.85546875" bestFit="1" customWidth="1"/>
    <col min="4" max="4" width="10.140625" bestFit="1" customWidth="1"/>
    <col min="5" max="5" width="16" bestFit="1" customWidth="1"/>
    <col min="6" max="6" width="16.5703125" style="163" bestFit="1" customWidth="1"/>
    <col min="7" max="7" width="8.5703125" style="163" bestFit="1" customWidth="1"/>
  </cols>
  <sheetData>
    <row r="1" spans="3:7" x14ac:dyDescent="0.5">
      <c r="C1" s="100">
        <v>45231</v>
      </c>
      <c r="D1" t="s">
        <v>263</v>
      </c>
      <c r="E1" s="2">
        <v>1977487969.0999999</v>
      </c>
      <c r="F1" s="164">
        <v>197748605.55899999</v>
      </c>
      <c r="G1" s="164">
        <v>10</v>
      </c>
    </row>
    <row r="2" spans="3:7" x14ac:dyDescent="0.5">
      <c r="C2" s="100">
        <v>45232</v>
      </c>
      <c r="D2" t="s">
        <v>263</v>
      </c>
      <c r="E2" s="2">
        <v>1977490237.6700001</v>
      </c>
      <c r="F2" s="164">
        <v>197748605.55899999</v>
      </c>
      <c r="G2" s="164">
        <v>10</v>
      </c>
    </row>
    <row r="3" spans="3:7" x14ac:dyDescent="0.5">
      <c r="C3" s="100">
        <v>45233</v>
      </c>
      <c r="D3" t="s">
        <v>263</v>
      </c>
      <c r="E3" s="2">
        <v>1973864438.1700001</v>
      </c>
      <c r="F3" s="164">
        <v>197748605.55899999</v>
      </c>
      <c r="G3" s="164">
        <v>9.9816000000000003</v>
      </c>
    </row>
    <row r="4" spans="3:7" x14ac:dyDescent="0.5">
      <c r="C4" s="100">
        <v>45236</v>
      </c>
      <c r="D4" t="s">
        <v>263</v>
      </c>
      <c r="E4" s="2">
        <v>1957625440.1199999</v>
      </c>
      <c r="F4" s="164">
        <v>197748605.55899999</v>
      </c>
      <c r="G4" s="164">
        <v>9.8994999999999997</v>
      </c>
    </row>
    <row r="5" spans="3:7" x14ac:dyDescent="0.5">
      <c r="C5" s="100">
        <v>45237</v>
      </c>
      <c r="D5" t="s">
        <v>263</v>
      </c>
      <c r="E5" s="2">
        <v>1958531973.8199999</v>
      </c>
      <c r="F5" s="164">
        <v>197748605.55899999</v>
      </c>
      <c r="G5" s="164">
        <v>9.9040999999999997</v>
      </c>
    </row>
    <row r="6" spans="3:7" x14ac:dyDescent="0.5">
      <c r="C6" s="100">
        <v>45238</v>
      </c>
      <c r="D6" t="s">
        <v>263</v>
      </c>
      <c r="E6" s="2">
        <v>1957160197.8299999</v>
      </c>
      <c r="F6" s="164">
        <v>197748605.55899999</v>
      </c>
      <c r="G6" s="164">
        <v>9.8971999999999998</v>
      </c>
    </row>
    <row r="7" spans="3:7" x14ac:dyDescent="0.5">
      <c r="C7" s="100">
        <v>45239</v>
      </c>
      <c r="D7" t="s">
        <v>263</v>
      </c>
      <c r="E7" s="2">
        <v>1953791725.78</v>
      </c>
      <c r="F7" s="164">
        <v>197748605.55899999</v>
      </c>
      <c r="G7" s="164">
        <v>9.8801000000000005</v>
      </c>
    </row>
    <row r="8" spans="3:7" x14ac:dyDescent="0.5">
      <c r="C8" s="100">
        <v>45240</v>
      </c>
      <c r="D8" t="s">
        <v>263</v>
      </c>
      <c r="E8" s="2">
        <v>1964574014.46</v>
      </c>
      <c r="F8" s="164">
        <v>197748605.55899999</v>
      </c>
      <c r="G8" s="164">
        <v>9.9346999999999994</v>
      </c>
    </row>
    <row r="9" spans="3:7" x14ac:dyDescent="0.5">
      <c r="C9" s="100">
        <v>45243</v>
      </c>
      <c r="D9" t="s">
        <v>263</v>
      </c>
      <c r="E9" s="2">
        <v>1968642606.8199999</v>
      </c>
      <c r="F9" s="164">
        <v>197748605.55899999</v>
      </c>
      <c r="G9" s="164">
        <v>9.9551999999999996</v>
      </c>
    </row>
    <row r="10" spans="3:7" x14ac:dyDescent="0.5">
      <c r="C10" s="100">
        <v>45244</v>
      </c>
      <c r="D10" t="s">
        <v>263</v>
      </c>
      <c r="E10" s="2">
        <v>1971775007.1500001</v>
      </c>
      <c r="F10" s="164">
        <v>197748605.55899999</v>
      </c>
      <c r="G10" s="164">
        <v>9.9710999999999999</v>
      </c>
    </row>
    <row r="11" spans="3:7" x14ac:dyDescent="0.5">
      <c r="C11" s="100">
        <v>45245</v>
      </c>
      <c r="D11" t="s">
        <v>263</v>
      </c>
      <c r="E11" s="2">
        <v>1979181252.73</v>
      </c>
      <c r="F11" s="164">
        <v>197748605.55899999</v>
      </c>
      <c r="G11" s="164">
        <v>10.0085</v>
      </c>
    </row>
    <row r="12" spans="3:7" x14ac:dyDescent="0.5">
      <c r="C12" s="100">
        <v>45246</v>
      </c>
      <c r="D12" t="s">
        <v>263</v>
      </c>
      <c r="E12" s="2">
        <v>1974709113.1099999</v>
      </c>
      <c r="F12" s="164">
        <v>197748605.55899999</v>
      </c>
      <c r="G12" s="164">
        <v>9.9859000000000009</v>
      </c>
    </row>
    <row r="13" spans="3:7" x14ac:dyDescent="0.5">
      <c r="C13" s="100">
        <v>45247</v>
      </c>
      <c r="D13" t="s">
        <v>263</v>
      </c>
      <c r="E13" s="2">
        <v>1970372880.77</v>
      </c>
      <c r="F13" s="164">
        <v>197748605.55899999</v>
      </c>
      <c r="G13" s="164">
        <v>9.9640000000000004</v>
      </c>
    </row>
    <row r="14" spans="3:7" x14ac:dyDescent="0.5">
      <c r="C14" s="100">
        <v>45250</v>
      </c>
      <c r="D14" t="s">
        <v>263</v>
      </c>
      <c r="E14" s="2">
        <v>1976972105.0899999</v>
      </c>
      <c r="F14" s="164">
        <v>197748605.55899999</v>
      </c>
      <c r="G14" s="164">
        <v>9.9974000000000007</v>
      </c>
    </row>
    <row r="15" spans="3:7" x14ac:dyDescent="0.5">
      <c r="C15" s="100">
        <v>45251</v>
      </c>
      <c r="D15" t="s">
        <v>263</v>
      </c>
      <c r="E15" s="2">
        <v>1983193729.5799999</v>
      </c>
      <c r="F15" s="164">
        <v>197748605.55899999</v>
      </c>
      <c r="G15" s="164">
        <v>10.0288</v>
      </c>
    </row>
    <row r="16" spans="3:7" x14ac:dyDescent="0.5">
      <c r="C16" s="100">
        <v>45252</v>
      </c>
      <c r="D16" t="s">
        <v>263</v>
      </c>
      <c r="E16" s="2">
        <v>1977567657.95</v>
      </c>
      <c r="F16" s="164">
        <v>197748605.55899999</v>
      </c>
      <c r="G16" s="164">
        <v>10.000400000000001</v>
      </c>
    </row>
    <row r="17" spans="3:7" x14ac:dyDescent="0.5">
      <c r="C17" s="100">
        <v>45253</v>
      </c>
      <c r="D17" t="s">
        <v>263</v>
      </c>
      <c r="E17" s="2">
        <v>1979507711.0599999</v>
      </c>
      <c r="F17" s="164">
        <v>197748605.55899999</v>
      </c>
      <c r="G17" s="164">
        <v>10.010199999999999</v>
      </c>
    </row>
    <row r="18" spans="3:7" x14ac:dyDescent="0.5">
      <c r="C18" s="100">
        <v>45254</v>
      </c>
      <c r="D18" t="s">
        <v>263</v>
      </c>
      <c r="E18" s="2">
        <v>1985503829.24</v>
      </c>
      <c r="F18" s="164">
        <v>197748605.55899999</v>
      </c>
      <c r="G18" s="164">
        <v>10.0405</v>
      </c>
    </row>
    <row r="19" spans="3:7" x14ac:dyDescent="0.5">
      <c r="C19" s="100">
        <v>45257</v>
      </c>
      <c r="D19" t="s">
        <v>263</v>
      </c>
      <c r="E19" s="2">
        <v>1973767538</v>
      </c>
      <c r="F19" s="164">
        <v>197748605.55899999</v>
      </c>
      <c r="G19" s="164">
        <v>9.9811999999999994</v>
      </c>
    </row>
    <row r="20" spans="3:7" x14ac:dyDescent="0.5">
      <c r="C20" s="100">
        <v>45258</v>
      </c>
      <c r="D20" t="s">
        <v>263</v>
      </c>
      <c r="E20" s="2">
        <v>1968631955.5999999</v>
      </c>
      <c r="F20" s="164">
        <v>197748605.55899999</v>
      </c>
      <c r="G20" s="164">
        <v>9.9551999999999996</v>
      </c>
    </row>
    <row r="21" spans="3:7" x14ac:dyDescent="0.5">
      <c r="C21" s="100">
        <v>45259</v>
      </c>
      <c r="D21" t="s">
        <v>263</v>
      </c>
      <c r="E21" s="2">
        <v>1971654737.3599999</v>
      </c>
      <c r="F21" s="164">
        <v>197748605.55899999</v>
      </c>
      <c r="G21" s="164">
        <v>9.9704999999999995</v>
      </c>
    </row>
    <row r="22" spans="3:7" x14ac:dyDescent="0.5">
      <c r="C22" s="100">
        <v>45260</v>
      </c>
      <c r="D22" t="s">
        <v>263</v>
      </c>
      <c r="E22" s="2">
        <v>1981181337.5899999</v>
      </c>
      <c r="F22" s="164">
        <v>197748605.55899999</v>
      </c>
      <c r="G22" s="164">
        <v>10.018599999999999</v>
      </c>
    </row>
    <row r="23" spans="3:7" x14ac:dyDescent="0.5">
      <c r="C23" s="100">
        <v>45261</v>
      </c>
      <c r="D23" t="s">
        <v>263</v>
      </c>
      <c r="E23" s="2">
        <v>1973944053.0699999</v>
      </c>
      <c r="F23" s="164">
        <v>197748605.55899999</v>
      </c>
      <c r="G23" s="164">
        <v>9.9819999999999993</v>
      </c>
    </row>
    <row r="24" spans="3:7" x14ac:dyDescent="0.5">
      <c r="C24" s="100">
        <v>45264</v>
      </c>
      <c r="D24" t="s">
        <v>263</v>
      </c>
      <c r="E24" s="2">
        <v>1972444041.8599999</v>
      </c>
      <c r="F24" s="164">
        <v>197748605.55899999</v>
      </c>
      <c r="G24" s="164">
        <v>9.9745000000000008</v>
      </c>
    </row>
    <row r="25" spans="3:7" x14ac:dyDescent="0.5">
      <c r="C25" s="100">
        <v>45266</v>
      </c>
      <c r="D25" t="s">
        <v>263</v>
      </c>
      <c r="E25" s="2">
        <v>1977234833.6099999</v>
      </c>
      <c r="F25" s="164">
        <v>197748605.55899999</v>
      </c>
      <c r="G25" s="164">
        <v>9.9986999999999995</v>
      </c>
    </row>
    <row r="26" spans="3:7" x14ac:dyDescent="0.5">
      <c r="C26" s="100">
        <v>45267</v>
      </c>
      <c r="D26" t="s">
        <v>263</v>
      </c>
      <c r="E26" s="2">
        <v>1990216855.55</v>
      </c>
      <c r="F26" s="164">
        <v>197748605.55899999</v>
      </c>
      <c r="G26" s="164">
        <v>10.064299999999999</v>
      </c>
    </row>
    <row r="27" spans="3:7" x14ac:dyDescent="0.5">
      <c r="C27" s="100">
        <v>45268</v>
      </c>
      <c r="D27" t="s">
        <v>263</v>
      </c>
      <c r="E27" s="2">
        <v>2002182245.6500001</v>
      </c>
      <c r="F27" s="164">
        <v>197748605.55899999</v>
      </c>
      <c r="G27" s="164">
        <v>10.1248</v>
      </c>
    </row>
    <row r="28" spans="3:7" x14ac:dyDescent="0.5">
      <c r="C28" s="100">
        <v>45272</v>
      </c>
      <c r="D28" t="s">
        <v>263</v>
      </c>
      <c r="E28" s="2">
        <v>2005874172.8499999</v>
      </c>
      <c r="F28" s="164">
        <v>197748605.55899999</v>
      </c>
      <c r="G28" s="164">
        <v>10.1435</v>
      </c>
    </row>
    <row r="29" spans="3:7" x14ac:dyDescent="0.5">
      <c r="C29" s="100">
        <v>45273</v>
      </c>
      <c r="D29" t="s">
        <v>263</v>
      </c>
      <c r="E29" s="2">
        <v>2010158960.9000001</v>
      </c>
      <c r="F29" s="164">
        <v>197748605.55899999</v>
      </c>
      <c r="G29" s="164">
        <v>10.1652</v>
      </c>
    </row>
    <row r="30" spans="3:7" x14ac:dyDescent="0.5">
      <c r="C30" s="100">
        <v>45274</v>
      </c>
      <c r="D30" t="s">
        <v>263</v>
      </c>
      <c r="E30" s="2">
        <v>2004747995.1700001</v>
      </c>
      <c r="F30" s="164">
        <v>197748605.55899999</v>
      </c>
      <c r="G30" s="164">
        <v>10.1378</v>
      </c>
    </row>
    <row r="31" spans="3:7" x14ac:dyDescent="0.5">
      <c r="C31" s="100">
        <v>45275</v>
      </c>
      <c r="D31" t="s">
        <v>263</v>
      </c>
      <c r="E31" s="2">
        <v>1982957458.96</v>
      </c>
      <c r="F31" s="164">
        <v>197748605.55899999</v>
      </c>
      <c r="G31" s="164">
        <v>10.0276</v>
      </c>
    </row>
    <row r="32" spans="3:7" x14ac:dyDescent="0.5">
      <c r="C32" s="100">
        <v>45278</v>
      </c>
      <c r="D32" t="s">
        <v>263</v>
      </c>
      <c r="E32" s="2">
        <v>1985463670.9300001</v>
      </c>
      <c r="F32" s="164">
        <v>197748605.55899999</v>
      </c>
      <c r="G32" s="164">
        <v>10.0403</v>
      </c>
    </row>
    <row r="33" spans="3:7" x14ac:dyDescent="0.5">
      <c r="C33" s="100">
        <v>45279</v>
      </c>
      <c r="D33" t="s">
        <v>263</v>
      </c>
      <c r="E33" s="2">
        <v>1973555543.97</v>
      </c>
      <c r="F33" s="164">
        <v>197748605.55899999</v>
      </c>
      <c r="G33" s="164">
        <v>9.9801000000000002</v>
      </c>
    </row>
    <row r="34" spans="3:7" x14ac:dyDescent="0.5">
      <c r="C34" s="100">
        <v>45280</v>
      </c>
      <c r="D34" t="s">
        <v>263</v>
      </c>
      <c r="E34" s="2">
        <v>1975189715.49</v>
      </c>
      <c r="F34" s="164">
        <v>197748605.55899999</v>
      </c>
      <c r="G34" s="164">
        <v>9.9883000000000006</v>
      </c>
    </row>
    <row r="35" spans="3:7" x14ac:dyDescent="0.5">
      <c r="C35" s="100">
        <v>45281</v>
      </c>
      <c r="D35" t="s">
        <v>263</v>
      </c>
      <c r="E35" s="2">
        <v>1975639851.76</v>
      </c>
      <c r="F35" s="164">
        <v>197748605.55899999</v>
      </c>
      <c r="G35" s="164">
        <v>9.9906000000000006</v>
      </c>
    </row>
    <row r="36" spans="3:7" x14ac:dyDescent="0.5">
      <c r="C36" s="100">
        <v>45282</v>
      </c>
      <c r="D36" t="s">
        <v>263</v>
      </c>
      <c r="E36" s="2">
        <v>1971777533.6500001</v>
      </c>
      <c r="F36" s="164">
        <v>197748605.55899999</v>
      </c>
      <c r="G36" s="164">
        <v>9.9710999999999999</v>
      </c>
    </row>
    <row r="37" spans="3:7" x14ac:dyDescent="0.5">
      <c r="C37" s="100">
        <v>45285</v>
      </c>
      <c r="D37" t="s">
        <v>263</v>
      </c>
      <c r="E37" s="2">
        <v>1971140733.03</v>
      </c>
      <c r="F37" s="164">
        <v>197748605.55899999</v>
      </c>
      <c r="G37" s="164">
        <v>9.9679000000000002</v>
      </c>
    </row>
    <row r="38" spans="3:7" x14ac:dyDescent="0.5">
      <c r="C38" s="100">
        <v>45286</v>
      </c>
      <c r="D38" t="s">
        <v>263</v>
      </c>
      <c r="E38" s="2">
        <v>1971345255.02</v>
      </c>
      <c r="F38" s="164">
        <v>197748605.55899999</v>
      </c>
      <c r="G38" s="164">
        <v>9.9688999999999997</v>
      </c>
    </row>
    <row r="39" spans="3:7" x14ac:dyDescent="0.5">
      <c r="C39" s="100">
        <v>45287</v>
      </c>
      <c r="D39" t="s">
        <v>263</v>
      </c>
      <c r="E39" s="2">
        <v>1960994012.8</v>
      </c>
      <c r="F39" s="164">
        <v>197748605.55899999</v>
      </c>
      <c r="G39" s="164">
        <v>9.9166000000000007</v>
      </c>
    </row>
    <row r="40" spans="3:7" x14ac:dyDescent="0.5">
      <c r="C40" s="100">
        <v>45288</v>
      </c>
      <c r="D40" t="s">
        <v>263</v>
      </c>
      <c r="E40" s="2">
        <v>1984344169.3599999</v>
      </c>
      <c r="F40" s="164">
        <v>197748605.55899999</v>
      </c>
      <c r="G40" s="164">
        <v>10.034599999999999</v>
      </c>
    </row>
    <row r="41" spans="3:7" x14ac:dyDescent="0.5">
      <c r="C41" s="100">
        <v>45293</v>
      </c>
      <c r="D41" t="s">
        <v>263</v>
      </c>
      <c r="E41" s="2">
        <v>1982148042.04</v>
      </c>
      <c r="F41" s="164">
        <v>197748605.55899999</v>
      </c>
      <c r="G41" s="164">
        <v>10.0235</v>
      </c>
    </row>
    <row r="42" spans="3:7" x14ac:dyDescent="0.5">
      <c r="C42" s="100">
        <v>45294</v>
      </c>
      <c r="D42" t="s">
        <v>263</v>
      </c>
      <c r="E42" s="2">
        <v>1979756239.78</v>
      </c>
      <c r="F42" s="164">
        <v>197748605.55899999</v>
      </c>
      <c r="G42" s="164">
        <v>10.0114</v>
      </c>
    </row>
    <row r="43" spans="3:7" x14ac:dyDescent="0.5">
      <c r="C43" s="100">
        <v>45295</v>
      </c>
      <c r="D43" t="s">
        <v>263</v>
      </c>
      <c r="E43" s="2">
        <v>1981501946.1199999</v>
      </c>
      <c r="F43" s="164">
        <v>197748605.55899999</v>
      </c>
      <c r="G43" s="164">
        <v>10.020300000000001</v>
      </c>
    </row>
    <row r="44" spans="3:7" x14ac:dyDescent="0.5">
      <c r="C44" s="100">
        <v>45296</v>
      </c>
      <c r="D44" t="s">
        <v>263</v>
      </c>
      <c r="E44" s="2">
        <v>1980979160.6900001</v>
      </c>
      <c r="F44" s="164">
        <v>197748605.55899999</v>
      </c>
      <c r="G44" s="164">
        <v>10.0176</v>
      </c>
    </row>
    <row r="45" spans="3:7" x14ac:dyDescent="0.5">
      <c r="C45" s="100">
        <v>45299</v>
      </c>
      <c r="D45" t="s">
        <v>263</v>
      </c>
      <c r="E45" s="2">
        <v>1999496860.1800001</v>
      </c>
      <c r="F45" s="164">
        <v>197748605.55899999</v>
      </c>
      <c r="G45" s="164">
        <v>10.1113</v>
      </c>
    </row>
    <row r="46" spans="3:7" x14ac:dyDescent="0.5">
      <c r="C46" s="100">
        <v>45300</v>
      </c>
      <c r="D46" t="s">
        <v>263</v>
      </c>
      <c r="E46" s="2">
        <v>1996988500.52</v>
      </c>
      <c r="F46" s="164">
        <v>197748605.55899999</v>
      </c>
      <c r="G46" s="164">
        <v>10.098599999999999</v>
      </c>
    </row>
    <row r="47" spans="3:7" x14ac:dyDescent="0.5">
      <c r="C47" s="100">
        <v>45301</v>
      </c>
      <c r="D47" t="s">
        <v>263</v>
      </c>
      <c r="E47" s="2">
        <v>1993830281.8299999</v>
      </c>
      <c r="F47" s="164">
        <v>197748605.55899999</v>
      </c>
      <c r="G47" s="164">
        <v>10.082599999999999</v>
      </c>
    </row>
    <row r="48" spans="3:7" x14ac:dyDescent="0.5">
      <c r="C48" s="100">
        <v>45302</v>
      </c>
      <c r="D48" t="s">
        <v>263</v>
      </c>
      <c r="E48" s="2">
        <v>1991382930.97</v>
      </c>
      <c r="F48" s="164">
        <v>197748605.55899999</v>
      </c>
      <c r="G48" s="164">
        <v>10.0702</v>
      </c>
    </row>
    <row r="49" spans="3:7" x14ac:dyDescent="0.5">
      <c r="C49" s="100">
        <v>45303</v>
      </c>
      <c r="D49" t="s">
        <v>263</v>
      </c>
      <c r="E49" s="2">
        <v>1996547122.6700001</v>
      </c>
      <c r="F49" s="164">
        <v>197748605.55899999</v>
      </c>
      <c r="G49" s="164">
        <v>10.096299999999999</v>
      </c>
    </row>
    <row r="50" spans="3:7" x14ac:dyDescent="0.5">
      <c r="C50" s="100">
        <v>45306</v>
      </c>
      <c r="D50" t="s">
        <v>263</v>
      </c>
      <c r="E50" s="2">
        <v>1986548277.54</v>
      </c>
      <c r="F50" s="164">
        <v>197748605.55899999</v>
      </c>
      <c r="G50" s="164">
        <v>10.0458</v>
      </c>
    </row>
    <row r="51" spans="3:7" x14ac:dyDescent="0.5">
      <c r="C51" s="100">
        <v>45307</v>
      </c>
      <c r="D51" t="s">
        <v>263</v>
      </c>
      <c r="E51" s="2">
        <v>1996180064.9400001</v>
      </c>
      <c r="F51" s="164">
        <v>197748605.55899999</v>
      </c>
      <c r="G51" s="164">
        <v>10.0945</v>
      </c>
    </row>
    <row r="52" spans="3:7" x14ac:dyDescent="0.5">
      <c r="C52" s="100">
        <v>45308</v>
      </c>
      <c r="D52" t="s">
        <v>263</v>
      </c>
      <c r="E52" s="2">
        <v>1999048198.1500001</v>
      </c>
      <c r="F52" s="164">
        <v>197748605.55899999</v>
      </c>
      <c r="G52" s="164">
        <v>10.109</v>
      </c>
    </row>
    <row r="53" spans="3:7" x14ac:dyDescent="0.5">
      <c r="C53" s="100">
        <v>45309</v>
      </c>
      <c r="D53" t="s">
        <v>263</v>
      </c>
      <c r="E53" s="2">
        <v>2000952394</v>
      </c>
      <c r="F53" s="164">
        <v>197748605.55899999</v>
      </c>
      <c r="G53" s="164">
        <v>10.118600000000001</v>
      </c>
    </row>
    <row r="54" spans="3:7" x14ac:dyDescent="0.5">
      <c r="C54" s="100">
        <v>45310</v>
      </c>
      <c r="D54" t="s">
        <v>263</v>
      </c>
      <c r="E54" s="2">
        <v>1997459700.48</v>
      </c>
      <c r="F54" s="164">
        <v>197748605.55899999</v>
      </c>
      <c r="G54" s="164">
        <v>10.101000000000001</v>
      </c>
    </row>
    <row r="55" spans="3:7" x14ac:dyDescent="0.5">
      <c r="C55" s="100">
        <v>45313</v>
      </c>
      <c r="D55" t="s">
        <v>263</v>
      </c>
      <c r="E55" s="2">
        <v>2001113219.01</v>
      </c>
      <c r="F55" s="164">
        <v>197748605.55899999</v>
      </c>
      <c r="G55" s="164">
        <v>10.119400000000001</v>
      </c>
    </row>
    <row r="56" spans="3:7" x14ac:dyDescent="0.5">
      <c r="C56" s="100">
        <v>45314</v>
      </c>
      <c r="D56" t="s">
        <v>263</v>
      </c>
      <c r="E56" s="2">
        <v>2005399524.3199999</v>
      </c>
      <c r="F56" s="164">
        <v>197748605.55899999</v>
      </c>
      <c r="G56" s="164">
        <v>10.1411</v>
      </c>
    </row>
    <row r="57" spans="3:7" x14ac:dyDescent="0.5">
      <c r="C57" s="100">
        <v>45315</v>
      </c>
      <c r="D57" t="s">
        <v>263</v>
      </c>
      <c r="E57" s="2">
        <v>2007475354.3</v>
      </c>
      <c r="F57" s="164">
        <v>197748605.55899999</v>
      </c>
      <c r="G57" s="164">
        <v>10.1516</v>
      </c>
    </row>
    <row r="58" spans="3:7" x14ac:dyDescent="0.5">
      <c r="C58" s="100">
        <v>45316</v>
      </c>
      <c r="D58" t="s">
        <v>263</v>
      </c>
      <c r="E58" s="2">
        <v>2007672246.3099999</v>
      </c>
      <c r="F58" s="164">
        <v>197748605.55899999</v>
      </c>
      <c r="G58" s="164">
        <v>10.1526</v>
      </c>
    </row>
    <row r="59" spans="3:7" x14ac:dyDescent="0.5">
      <c r="C59" s="100">
        <v>45317</v>
      </c>
      <c r="D59" t="s">
        <v>263</v>
      </c>
      <c r="E59" s="2">
        <v>2002294217.54</v>
      </c>
      <c r="F59" s="164">
        <v>197748605.55899999</v>
      </c>
      <c r="G59" s="164">
        <v>10.125400000000001</v>
      </c>
    </row>
    <row r="60" spans="3:7" x14ac:dyDescent="0.5">
      <c r="C60" s="100">
        <v>45320</v>
      </c>
      <c r="D60" t="s">
        <v>263</v>
      </c>
      <c r="E60" s="2">
        <v>1998849027.5899999</v>
      </c>
      <c r="F60" s="164">
        <v>197748605.55899999</v>
      </c>
      <c r="G60" s="164">
        <v>10.108000000000001</v>
      </c>
    </row>
    <row r="61" spans="3:7" x14ac:dyDescent="0.5">
      <c r="C61" s="100">
        <v>45321</v>
      </c>
      <c r="D61" t="s">
        <v>263</v>
      </c>
      <c r="E61" s="2">
        <v>1994176329.0599999</v>
      </c>
      <c r="F61" s="164">
        <v>197748605.55899999</v>
      </c>
      <c r="G61" s="164">
        <v>10.0844</v>
      </c>
    </row>
    <row r="62" spans="3:7" x14ac:dyDescent="0.5">
      <c r="C62" s="100">
        <v>45322</v>
      </c>
      <c r="D62" t="s">
        <v>263</v>
      </c>
      <c r="E62" s="2">
        <v>1988472421.75</v>
      </c>
      <c r="F62" s="164">
        <v>197748605.55899999</v>
      </c>
      <c r="G62" s="164">
        <v>10.0555</v>
      </c>
    </row>
    <row r="63" spans="3:7" x14ac:dyDescent="0.5">
      <c r="C63" s="100">
        <v>45323</v>
      </c>
      <c r="D63" t="s">
        <v>263</v>
      </c>
      <c r="E63" s="2">
        <v>1993927825.0999999</v>
      </c>
      <c r="F63" s="164">
        <v>197748605.55899999</v>
      </c>
      <c r="G63" s="164">
        <v>10.0831</v>
      </c>
    </row>
    <row r="64" spans="3:7" x14ac:dyDescent="0.5">
      <c r="C64" s="100">
        <v>45324</v>
      </c>
      <c r="D64" t="s">
        <v>263</v>
      </c>
      <c r="E64" s="2">
        <v>1985136740.4400001</v>
      </c>
      <c r="F64" s="164">
        <v>197748605.55899999</v>
      </c>
      <c r="G64" s="164">
        <v>10.038600000000001</v>
      </c>
    </row>
    <row r="65" spans="3:7" x14ac:dyDescent="0.5">
      <c r="C65" s="100">
        <v>45327</v>
      </c>
      <c r="D65" t="s">
        <v>263</v>
      </c>
      <c r="E65" s="2">
        <v>1996751365.1600001</v>
      </c>
      <c r="F65" s="164">
        <v>197748605.55899999</v>
      </c>
      <c r="G65" s="164">
        <v>10.0974</v>
      </c>
    </row>
    <row r="66" spans="3:7" x14ac:dyDescent="0.5">
      <c r="C66" s="100">
        <v>45328</v>
      </c>
      <c r="D66" t="s">
        <v>263</v>
      </c>
      <c r="E66" s="2">
        <v>1991852730.3699999</v>
      </c>
      <c r="F66" s="164">
        <v>197748605.55899999</v>
      </c>
      <c r="G66" s="164">
        <v>10.0726</v>
      </c>
    </row>
    <row r="67" spans="3:7" x14ac:dyDescent="0.5">
      <c r="C67" s="100">
        <v>45329</v>
      </c>
      <c r="D67" t="s">
        <v>263</v>
      </c>
      <c r="E67" s="2">
        <v>1992524129.71</v>
      </c>
      <c r="F67" s="164">
        <v>197748605.55899999</v>
      </c>
      <c r="G67" s="164">
        <v>10.076000000000001</v>
      </c>
    </row>
    <row r="68" spans="3:7" x14ac:dyDescent="0.5">
      <c r="C68" s="100">
        <v>45330</v>
      </c>
      <c r="D68" t="s">
        <v>263</v>
      </c>
      <c r="E68" s="2">
        <v>1996799710.6600001</v>
      </c>
      <c r="F68" s="164">
        <v>197748605.55899999</v>
      </c>
      <c r="G68" s="164">
        <v>10.0976</v>
      </c>
    </row>
    <row r="69" spans="3:7" x14ac:dyDescent="0.5">
      <c r="C69" s="100">
        <v>45331</v>
      </c>
      <c r="D69" t="s">
        <v>263</v>
      </c>
      <c r="E69" s="2">
        <v>1994881119.3199999</v>
      </c>
      <c r="F69" s="164">
        <v>197748605.55899999</v>
      </c>
      <c r="G69" s="164">
        <v>10.087899999999999</v>
      </c>
    </row>
    <row r="70" spans="3:7" x14ac:dyDescent="0.5">
      <c r="C70" s="100">
        <v>45334</v>
      </c>
      <c r="D70" t="s">
        <v>263</v>
      </c>
      <c r="E70" s="2">
        <v>1995966277.2</v>
      </c>
      <c r="F70" s="164">
        <v>197748605.55899999</v>
      </c>
      <c r="G70" s="164">
        <v>10.093400000000001</v>
      </c>
    </row>
    <row r="71" spans="3:7" x14ac:dyDescent="0.5">
      <c r="C71" s="100">
        <v>45335</v>
      </c>
      <c r="D71" t="s">
        <v>263</v>
      </c>
      <c r="E71" s="2">
        <v>1987649013.3099999</v>
      </c>
      <c r="F71" s="164">
        <v>197748605.55899999</v>
      </c>
      <c r="G71" s="164">
        <v>10.051299999999999</v>
      </c>
    </row>
    <row r="72" spans="3:7" x14ac:dyDescent="0.5">
      <c r="C72" s="100">
        <v>45336</v>
      </c>
      <c r="D72" t="s">
        <v>263</v>
      </c>
      <c r="E72" s="2">
        <v>1999947793.0899999</v>
      </c>
      <c r="F72" s="164">
        <v>197748605.55899999</v>
      </c>
      <c r="G72" s="164">
        <v>10.1135</v>
      </c>
    </row>
    <row r="73" spans="3:7" x14ac:dyDescent="0.5">
      <c r="C73" s="100">
        <v>45337</v>
      </c>
      <c r="D73" t="s">
        <v>263</v>
      </c>
      <c r="E73" s="2">
        <v>1990379822.3499999</v>
      </c>
      <c r="F73" s="164">
        <v>197748605.55899999</v>
      </c>
      <c r="G73" s="164">
        <v>10.065200000000001</v>
      </c>
    </row>
    <row r="74" spans="3:7" x14ac:dyDescent="0.5">
      <c r="C74" s="100">
        <v>45338</v>
      </c>
      <c r="D74" t="s">
        <v>263</v>
      </c>
      <c r="E74" s="2">
        <v>1985594058.5999999</v>
      </c>
      <c r="F74" s="164">
        <v>197748605.55899999</v>
      </c>
      <c r="G74" s="164">
        <v>10.041</v>
      </c>
    </row>
    <row r="75" spans="3:7" x14ac:dyDescent="0.5">
      <c r="C75" s="100">
        <v>45341</v>
      </c>
      <c r="D75" t="s">
        <v>263</v>
      </c>
      <c r="E75" s="2">
        <v>1983723120.04</v>
      </c>
      <c r="F75" s="164">
        <v>197748605.55899999</v>
      </c>
      <c r="G75" s="164">
        <v>10.031499999999999</v>
      </c>
    </row>
    <row r="76" spans="3:7" x14ac:dyDescent="0.5">
      <c r="C76" s="100">
        <v>45342</v>
      </c>
      <c r="D76" t="s">
        <v>263</v>
      </c>
      <c r="E76" s="2">
        <v>1988492581.6500001</v>
      </c>
      <c r="F76" s="164">
        <v>197748605.55899999</v>
      </c>
      <c r="G76" s="164">
        <v>10.0556</v>
      </c>
    </row>
    <row r="77" spans="3:7" x14ac:dyDescent="0.5">
      <c r="C77" s="100">
        <v>45343</v>
      </c>
      <c r="D77" t="s">
        <v>263</v>
      </c>
      <c r="E77" s="2">
        <v>1979183044.8199999</v>
      </c>
      <c r="F77" s="164">
        <v>197748605.55899999</v>
      </c>
      <c r="G77" s="164">
        <v>10.0085</v>
      </c>
    </row>
    <row r="78" spans="3:7" x14ac:dyDescent="0.5">
      <c r="C78" s="100">
        <v>45344</v>
      </c>
      <c r="D78" t="s">
        <v>263</v>
      </c>
      <c r="E78" s="2">
        <v>1975635477.99</v>
      </c>
      <c r="F78" s="164">
        <v>197748605.55899999</v>
      </c>
      <c r="G78" s="164">
        <v>9.9906000000000006</v>
      </c>
    </row>
    <row r="79" spans="3:7" x14ac:dyDescent="0.5">
      <c r="C79" s="100">
        <v>45345</v>
      </c>
      <c r="D79" t="s">
        <v>263</v>
      </c>
      <c r="E79" s="2">
        <v>1984221316.0699999</v>
      </c>
      <c r="F79" s="164">
        <v>197748605.55899999</v>
      </c>
      <c r="G79" s="164">
        <v>10.034000000000001</v>
      </c>
    </row>
    <row r="80" spans="3:7" x14ac:dyDescent="0.5">
      <c r="C80" s="100">
        <v>45349</v>
      </c>
      <c r="D80" t="s">
        <v>263</v>
      </c>
      <c r="E80" s="2">
        <v>1976755210.98</v>
      </c>
      <c r="F80" s="164">
        <v>197748605.55899999</v>
      </c>
      <c r="G80" s="164">
        <v>9.9962999999999997</v>
      </c>
    </row>
    <row r="81" spans="3:7" x14ac:dyDescent="0.5">
      <c r="C81" s="100">
        <v>45350</v>
      </c>
      <c r="D81" t="s">
        <v>263</v>
      </c>
      <c r="E81" s="2">
        <v>1982851393.9400001</v>
      </c>
      <c r="F81" s="164">
        <v>197748605.55899999</v>
      </c>
      <c r="G81" s="164">
        <v>10.027100000000001</v>
      </c>
    </row>
    <row r="82" spans="3:7" x14ac:dyDescent="0.5">
      <c r="C82" s="100">
        <v>45351</v>
      </c>
      <c r="D82" t="s">
        <v>263</v>
      </c>
      <c r="E82" s="2">
        <v>1992261675.9100001</v>
      </c>
      <c r="F82" s="164">
        <v>197748605.55899999</v>
      </c>
      <c r="G82" s="164">
        <v>10.0747</v>
      </c>
    </row>
    <row r="83" spans="3:7" x14ac:dyDescent="0.5">
      <c r="C83" s="100">
        <v>45352</v>
      </c>
      <c r="D83" t="s">
        <v>263</v>
      </c>
      <c r="E83" s="2">
        <v>1991488330.6900001</v>
      </c>
      <c r="F83" s="164">
        <v>197748605.55899999</v>
      </c>
      <c r="G83" s="164">
        <v>10.0708</v>
      </c>
    </row>
    <row r="84" spans="3:7" x14ac:dyDescent="0.5">
      <c r="C84" s="100">
        <v>45355</v>
      </c>
      <c r="D84" t="s">
        <v>263</v>
      </c>
      <c r="E84" s="2">
        <v>1988411672.03</v>
      </c>
      <c r="F84" s="164">
        <v>197748605.55899999</v>
      </c>
      <c r="G84" s="164">
        <v>10.055199999999999</v>
      </c>
    </row>
    <row r="85" spans="3:7" x14ac:dyDescent="0.5">
      <c r="C85" s="100">
        <v>45356</v>
      </c>
      <c r="D85" t="s">
        <v>263</v>
      </c>
      <c r="E85" s="2">
        <v>1988061119.0999999</v>
      </c>
      <c r="F85" s="164">
        <v>197748605.55899999</v>
      </c>
      <c r="G85" s="164">
        <v>10.0534</v>
      </c>
    </row>
    <row r="86" spans="3:7" x14ac:dyDescent="0.5">
      <c r="C86" s="100">
        <v>45357</v>
      </c>
      <c r="D86" t="s">
        <v>263</v>
      </c>
      <c r="E86" s="2">
        <v>1987284096.9100001</v>
      </c>
      <c r="F86" s="164">
        <v>197748605.55899999</v>
      </c>
      <c r="G86" s="164">
        <v>10.0495</v>
      </c>
    </row>
    <row r="87" spans="3:7" x14ac:dyDescent="0.5">
      <c r="C87" s="100">
        <v>45358</v>
      </c>
      <c r="D87" t="s">
        <v>263</v>
      </c>
      <c r="E87" s="2">
        <v>1991083715.6600001</v>
      </c>
      <c r="F87" s="164">
        <v>197748605.55899999</v>
      </c>
      <c r="G87" s="164">
        <v>10.0687</v>
      </c>
    </row>
    <row r="88" spans="3:7" x14ac:dyDescent="0.5">
      <c r="C88" s="100">
        <v>45359</v>
      </c>
      <c r="D88" t="s">
        <v>263</v>
      </c>
      <c r="E88" s="2">
        <v>1987137502.2</v>
      </c>
      <c r="F88" s="164">
        <v>197748605.55899999</v>
      </c>
      <c r="G88" s="164">
        <v>10.0488</v>
      </c>
    </row>
    <row r="89" spans="3:7" x14ac:dyDescent="0.5">
      <c r="C89" s="100">
        <v>45362</v>
      </c>
      <c r="D89" t="s">
        <v>263</v>
      </c>
      <c r="E89" s="2">
        <v>1990853494.96</v>
      </c>
      <c r="F89" s="164">
        <v>197748605.55899999</v>
      </c>
      <c r="G89" s="164">
        <v>10.067600000000001</v>
      </c>
    </row>
    <row r="90" spans="3:7" x14ac:dyDescent="0.5">
      <c r="C90" s="100">
        <v>45363</v>
      </c>
      <c r="D90" t="s">
        <v>263</v>
      </c>
      <c r="E90" s="2">
        <v>1993509677.8499999</v>
      </c>
      <c r="F90" s="164">
        <v>197748605.55899999</v>
      </c>
      <c r="G90" s="164">
        <v>10.081</v>
      </c>
    </row>
    <row r="91" spans="3:7" x14ac:dyDescent="0.5">
      <c r="C91" s="100">
        <v>45364</v>
      </c>
      <c r="D91" t="s">
        <v>263</v>
      </c>
      <c r="E91" s="2">
        <v>1997476786.53</v>
      </c>
      <c r="F91" s="164">
        <v>197748605.55899999</v>
      </c>
      <c r="G91" s="164">
        <v>10.101000000000001</v>
      </c>
    </row>
    <row r="92" spans="3:7" x14ac:dyDescent="0.5">
      <c r="C92" s="100">
        <v>45365</v>
      </c>
      <c r="D92" t="s">
        <v>263</v>
      </c>
      <c r="E92" s="2">
        <v>1993768773.5599999</v>
      </c>
      <c r="F92" s="164">
        <v>197748605.55899999</v>
      </c>
      <c r="G92" s="164">
        <v>10.0823</v>
      </c>
    </row>
    <row r="93" spans="3:7" x14ac:dyDescent="0.5">
      <c r="C93" s="100">
        <v>45366</v>
      </c>
      <c r="D93" t="s">
        <v>263</v>
      </c>
      <c r="E93" s="2">
        <v>1994496403.3099999</v>
      </c>
      <c r="F93" s="164">
        <v>197748605.55899999</v>
      </c>
      <c r="G93" s="164">
        <v>10.086</v>
      </c>
    </row>
    <row r="94" spans="3:7" x14ac:dyDescent="0.5">
      <c r="C94" s="100">
        <v>45369</v>
      </c>
      <c r="D94" t="s">
        <v>263</v>
      </c>
      <c r="E94" s="2">
        <v>1998117430.01</v>
      </c>
      <c r="F94" s="164">
        <v>197748605.55899999</v>
      </c>
      <c r="G94" s="164">
        <v>10.1043</v>
      </c>
    </row>
    <row r="95" spans="3:7" x14ac:dyDescent="0.5">
      <c r="C95" s="100">
        <v>45370</v>
      </c>
      <c r="D95" t="s">
        <v>263</v>
      </c>
      <c r="E95" s="2">
        <v>1994459373.4400001</v>
      </c>
      <c r="F95" s="164">
        <v>197748605.55899999</v>
      </c>
      <c r="G95" s="164">
        <v>10.085800000000001</v>
      </c>
    </row>
    <row r="96" spans="3:7" x14ac:dyDescent="0.5">
      <c r="C96" s="100">
        <v>45371</v>
      </c>
      <c r="D96" t="s">
        <v>263</v>
      </c>
      <c r="E96" s="2">
        <v>1992311342.76</v>
      </c>
      <c r="F96" s="164">
        <v>197748605.55899999</v>
      </c>
      <c r="G96" s="164">
        <v>10.0749</v>
      </c>
    </row>
    <row r="97" spans="3:7" x14ac:dyDescent="0.5">
      <c r="C97" s="100">
        <v>45372</v>
      </c>
      <c r="D97" t="s">
        <v>263</v>
      </c>
      <c r="E97" s="2">
        <v>1989900521.26</v>
      </c>
      <c r="F97" s="164">
        <v>197748605.55899999</v>
      </c>
      <c r="G97" s="164">
        <v>10.0627</v>
      </c>
    </row>
    <row r="98" spans="3:7" x14ac:dyDescent="0.5">
      <c r="C98" s="100">
        <v>45373</v>
      </c>
      <c r="D98" t="s">
        <v>263</v>
      </c>
      <c r="E98" s="2">
        <v>1999870176.75</v>
      </c>
      <c r="F98" s="164">
        <v>197748605.55899999</v>
      </c>
      <c r="G98" s="164">
        <v>10.113099999999999</v>
      </c>
    </row>
    <row r="99" spans="3:7" x14ac:dyDescent="0.5">
      <c r="C99" s="100">
        <v>45376</v>
      </c>
      <c r="D99" t="s">
        <v>263</v>
      </c>
      <c r="E99" s="2">
        <v>2002628549.9000001</v>
      </c>
      <c r="F99" s="164">
        <v>197748605.55899999</v>
      </c>
      <c r="G99" s="164">
        <v>10.1271</v>
      </c>
    </row>
    <row r="100" spans="3:7" x14ac:dyDescent="0.5">
      <c r="C100" s="100">
        <v>45377</v>
      </c>
      <c r="D100" t="s">
        <v>263</v>
      </c>
      <c r="E100" s="2">
        <v>1999768454.6900001</v>
      </c>
      <c r="F100" s="164">
        <v>197748605.55899999</v>
      </c>
      <c r="G100" s="164">
        <v>10.1126</v>
      </c>
    </row>
    <row r="101" spans="3:7" x14ac:dyDescent="0.5">
      <c r="C101" s="100">
        <v>45378</v>
      </c>
      <c r="D101" t="s">
        <v>263</v>
      </c>
      <c r="E101" s="2">
        <v>2002701151.0999999</v>
      </c>
      <c r="F101" s="164">
        <v>197748605.55899999</v>
      </c>
      <c r="G101" s="164">
        <v>10.1275</v>
      </c>
    </row>
    <row r="102" spans="3:7" x14ac:dyDescent="0.5">
      <c r="C102" s="100">
        <v>45379</v>
      </c>
      <c r="D102" t="s">
        <v>263</v>
      </c>
      <c r="E102" s="2">
        <v>2004830679.8800001</v>
      </c>
      <c r="F102" s="164">
        <v>197748605.55899999</v>
      </c>
      <c r="G102" s="164">
        <v>10.138199999999999</v>
      </c>
    </row>
    <row r="103" spans="3:7" x14ac:dyDescent="0.5">
      <c r="C103" s="100">
        <v>45380</v>
      </c>
      <c r="D103" t="s">
        <v>263</v>
      </c>
      <c r="E103" s="2">
        <v>1996296645.1099999</v>
      </c>
      <c r="F103" s="164">
        <v>197748605.55899999</v>
      </c>
      <c r="G103" s="164">
        <v>10.0951</v>
      </c>
    </row>
    <row r="104" spans="3:7" x14ac:dyDescent="0.5">
      <c r="C104" s="100">
        <v>45383</v>
      </c>
      <c r="D104" t="s">
        <v>263</v>
      </c>
      <c r="E104" s="2">
        <v>1992850051.1900001</v>
      </c>
      <c r="F104" s="164">
        <v>197748605.55899999</v>
      </c>
      <c r="G104" s="164">
        <v>10.0776</v>
      </c>
    </row>
    <row r="105" spans="3:7" x14ac:dyDescent="0.5">
      <c r="C105" s="100">
        <v>45384</v>
      </c>
      <c r="D105" t="s">
        <v>263</v>
      </c>
      <c r="E105" s="2">
        <v>2001158748.8900001</v>
      </c>
      <c r="F105" s="164">
        <v>197748605.55899999</v>
      </c>
      <c r="G105" s="164">
        <v>10.1197</v>
      </c>
    </row>
    <row r="106" spans="3:7" x14ac:dyDescent="0.5">
      <c r="C106" s="100">
        <v>45385</v>
      </c>
      <c r="D106" t="s">
        <v>263</v>
      </c>
      <c r="E106" s="2">
        <v>2002461416.6500001</v>
      </c>
      <c r="F106" s="164">
        <v>197748605.55899999</v>
      </c>
      <c r="G106" s="164">
        <v>10.126300000000001</v>
      </c>
    </row>
    <row r="107" spans="3:7" x14ac:dyDescent="0.5">
      <c r="C107" s="100">
        <v>45386</v>
      </c>
      <c r="D107" t="s">
        <v>263</v>
      </c>
      <c r="E107" s="2">
        <v>2002885699.79</v>
      </c>
      <c r="F107" s="164">
        <v>197748605.55899999</v>
      </c>
      <c r="G107" s="164">
        <v>10.128399999999999</v>
      </c>
    </row>
    <row r="108" spans="3:7" x14ac:dyDescent="0.5">
      <c r="C108" s="100">
        <v>45387</v>
      </c>
      <c r="D108" t="s">
        <v>263</v>
      </c>
      <c r="E108" s="2">
        <v>2003202065.3299999</v>
      </c>
      <c r="F108" s="164">
        <v>197748605.55899999</v>
      </c>
      <c r="G108" s="164">
        <v>10.130000000000001</v>
      </c>
    </row>
    <row r="109" spans="3:7" x14ac:dyDescent="0.5">
      <c r="C109" s="100">
        <v>45391</v>
      </c>
      <c r="D109" t="s">
        <v>263</v>
      </c>
      <c r="E109" s="2">
        <v>1992622232.26</v>
      </c>
      <c r="F109" s="164">
        <v>197748605.55899999</v>
      </c>
      <c r="G109" s="164">
        <v>10.076499999999999</v>
      </c>
    </row>
    <row r="110" spans="3:7" x14ac:dyDescent="0.5">
      <c r="C110" s="100">
        <v>45392</v>
      </c>
      <c r="D110" t="s">
        <v>263</v>
      </c>
      <c r="E110" s="2">
        <v>1989589069.6800001</v>
      </c>
      <c r="F110" s="164">
        <v>197748605.55899999</v>
      </c>
      <c r="G110" s="164">
        <v>10.061199999999999</v>
      </c>
    </row>
    <row r="111" spans="3:7" x14ac:dyDescent="0.5">
      <c r="C111" s="100">
        <v>45393</v>
      </c>
      <c r="D111" t="s">
        <v>263</v>
      </c>
      <c r="E111" s="2">
        <v>1993251663.1700001</v>
      </c>
      <c r="F111" s="164">
        <v>197748605.55899999</v>
      </c>
      <c r="G111" s="164">
        <v>10.079700000000001</v>
      </c>
    </row>
    <row r="112" spans="3:7" x14ac:dyDescent="0.5">
      <c r="C112" s="100">
        <v>45399</v>
      </c>
      <c r="D112" t="s">
        <v>263</v>
      </c>
      <c r="E112" s="2">
        <v>1998664498.01</v>
      </c>
      <c r="F112" s="164">
        <v>197748605.55899999</v>
      </c>
      <c r="G112" s="164">
        <v>10.107100000000001</v>
      </c>
    </row>
    <row r="113" spans="3:7" x14ac:dyDescent="0.5">
      <c r="C113" s="100">
        <v>45400</v>
      </c>
      <c r="D113" t="s">
        <v>263</v>
      </c>
      <c r="E113" s="2">
        <v>1999144569.4200001</v>
      </c>
      <c r="F113" s="164">
        <v>197748605.55899999</v>
      </c>
      <c r="G113" s="164">
        <v>10.109500000000001</v>
      </c>
    </row>
    <row r="114" spans="3:7" x14ac:dyDescent="0.5">
      <c r="C114" s="100">
        <v>45401</v>
      </c>
      <c r="D114" t="s">
        <v>263</v>
      </c>
      <c r="E114" s="2">
        <v>2003177651.96</v>
      </c>
      <c r="F114" s="164">
        <v>197748605.55899999</v>
      </c>
      <c r="G114" s="164">
        <v>10.129899999999999</v>
      </c>
    </row>
    <row r="115" spans="3:7" x14ac:dyDescent="0.5">
      <c r="C115" s="100">
        <v>45404</v>
      </c>
      <c r="D115" t="s">
        <v>263</v>
      </c>
      <c r="E115" s="2">
        <v>2006812276.6300001</v>
      </c>
      <c r="F115" s="164">
        <v>197748605.55899999</v>
      </c>
      <c r="G115" s="164">
        <v>10.148300000000001</v>
      </c>
    </row>
    <row r="116" spans="3:7" x14ac:dyDescent="0.5">
      <c r="C116" s="100">
        <v>45405</v>
      </c>
      <c r="D116" t="s">
        <v>263</v>
      </c>
      <c r="E116" s="2">
        <v>2007483458.6400001</v>
      </c>
      <c r="F116" s="164">
        <v>197748605.55899999</v>
      </c>
      <c r="G116" s="164">
        <v>10.1516</v>
      </c>
    </row>
    <row r="117" spans="3:7" x14ac:dyDescent="0.5">
      <c r="C117" s="100">
        <v>45406</v>
      </c>
      <c r="D117" t="s">
        <v>263</v>
      </c>
      <c r="E117" s="2">
        <v>2006624112.3299999</v>
      </c>
      <c r="F117" s="164">
        <v>197748605.55899999</v>
      </c>
      <c r="G117" s="164">
        <v>10.1473</v>
      </c>
    </row>
    <row r="118" spans="3:7" x14ac:dyDescent="0.5">
      <c r="C118" s="100">
        <v>45407</v>
      </c>
      <c r="D118" t="s">
        <v>263</v>
      </c>
      <c r="E118" s="2">
        <v>2002448004.05</v>
      </c>
      <c r="F118" s="164">
        <v>197748605.55899999</v>
      </c>
      <c r="G118" s="164">
        <v>10.126200000000001</v>
      </c>
    </row>
    <row r="119" spans="3:7" x14ac:dyDescent="0.5">
      <c r="C119" s="100">
        <v>45408</v>
      </c>
      <c r="D119" t="s">
        <v>263</v>
      </c>
      <c r="E119" s="2">
        <v>1994902886.53</v>
      </c>
      <c r="F119" s="164">
        <v>197748605.55899999</v>
      </c>
      <c r="G119" s="164">
        <v>10.087999999999999</v>
      </c>
    </row>
    <row r="120" spans="3:7" x14ac:dyDescent="0.5">
      <c r="C120" s="100">
        <v>45411</v>
      </c>
      <c r="D120" t="s">
        <v>263</v>
      </c>
      <c r="E120" s="2">
        <v>2003161331.25</v>
      </c>
      <c r="F120" s="164">
        <v>197748605.55899999</v>
      </c>
      <c r="G120" s="164">
        <v>10.129799999999999</v>
      </c>
    </row>
    <row r="121" spans="3:7" x14ac:dyDescent="0.5">
      <c r="C121" s="100">
        <v>45412</v>
      </c>
      <c r="D121" t="s">
        <v>263</v>
      </c>
      <c r="E121" s="2">
        <v>2000011767.6300001</v>
      </c>
      <c r="F121" s="164">
        <v>197748605.55899999</v>
      </c>
      <c r="G121" s="164">
        <v>10.113899999999999</v>
      </c>
    </row>
    <row r="122" spans="3:7" x14ac:dyDescent="0.5">
      <c r="C122" s="100">
        <v>45414</v>
      </c>
      <c r="D122" t="s">
        <v>263</v>
      </c>
      <c r="E122" s="2">
        <v>2002882097.47</v>
      </c>
      <c r="F122" s="164">
        <v>197748605.55899999</v>
      </c>
      <c r="G122" s="164">
        <v>10.128399999999999</v>
      </c>
    </row>
    <row r="123" spans="3:7" x14ac:dyDescent="0.5">
      <c r="C123" s="100">
        <v>45415</v>
      </c>
      <c r="D123" t="s">
        <v>263</v>
      </c>
      <c r="E123" s="2">
        <v>2007200876.3599999</v>
      </c>
      <c r="F123" s="164">
        <v>197748605.55899999</v>
      </c>
      <c r="G123" s="164">
        <v>10.1502</v>
      </c>
    </row>
    <row r="124" spans="3:7" x14ac:dyDescent="0.5">
      <c r="C124" s="100">
        <v>45419</v>
      </c>
      <c r="D124" t="s">
        <v>263</v>
      </c>
      <c r="E124" s="2">
        <v>2002311611.22</v>
      </c>
      <c r="F124" s="164">
        <v>197748605.55899999</v>
      </c>
      <c r="G124" s="164">
        <v>10.125500000000001</v>
      </c>
    </row>
    <row r="125" spans="3:7" x14ac:dyDescent="0.5">
      <c r="C125" s="100">
        <v>45420</v>
      </c>
      <c r="D125" t="s">
        <v>263</v>
      </c>
      <c r="E125" s="2">
        <v>2000525121.4100001</v>
      </c>
      <c r="F125" s="164">
        <v>197748605.55899999</v>
      </c>
      <c r="G125" s="164">
        <v>10.1165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บันทึก</vt:lpstr>
      <vt:lpstr>งบทดลอง</vt:lpstr>
      <vt:lpstr>ปรับปรุง (2)</vt:lpstr>
      <vt:lpstr>PLหลังปป. (2)</vt:lpstr>
      <vt:lpstr>BSหลังปป. (2)</vt:lpstr>
      <vt:lpstr>สินทรัพย์สุทธิ</vt:lpstr>
      <vt:lpstr>purchase &amp; sale</vt:lpstr>
      <vt:lpstr>AVR KSUP55</vt:lpstr>
      <vt:lpstr>'BSหลังปป. (2)'!Print_Area</vt:lpstr>
      <vt:lpstr>'PLหลังปป. (2)'!Print_Area</vt:lpstr>
      <vt:lpstr>'purchase &amp; sale'!Print_Area</vt:lpstr>
      <vt:lpstr>งบทดลอง!Print_Area</vt:lpstr>
      <vt:lpstr>บันทึก!Print_Area</vt:lpstr>
      <vt:lpstr>'ปรับปรุง (2)'!Print_Area</vt:lpstr>
      <vt:lpstr>สินทรัพย์สุทธิ!Print_Area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siriwan</dc:creator>
  <cp:lastModifiedBy>Siriwan Prasertboon</cp:lastModifiedBy>
  <cp:lastPrinted>2021-03-23T03:29:22Z</cp:lastPrinted>
  <dcterms:created xsi:type="dcterms:W3CDTF">2021-03-23T02:49:18Z</dcterms:created>
  <dcterms:modified xsi:type="dcterms:W3CDTF">2024-05-09T05:01:35Z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7e8642-927b-4100-bcaa-493e3ae04647_Enabled">
    <vt:lpwstr>true</vt:lpwstr>
  </property>
  <property fmtid="{D5CDD505-2E9C-101B-9397-08002B2CF9AE}" pid="3" name="MSIP_Label_787e8642-927b-4100-bcaa-493e3ae04647_SetDate">
    <vt:lpwstr>2022-12-09T17:46:03Z</vt:lpwstr>
  </property>
  <property fmtid="{D5CDD505-2E9C-101B-9397-08002B2CF9AE}" pid="4" name="MSIP_Label_787e8642-927b-4100-bcaa-493e3ae04647_Method">
    <vt:lpwstr>Standard</vt:lpwstr>
  </property>
  <property fmtid="{D5CDD505-2E9C-101B-9397-08002B2CF9AE}" pid="5" name="MSIP_Label_787e8642-927b-4100-bcaa-493e3ae04647_Name">
    <vt:lpwstr>Internal-FA</vt:lpwstr>
  </property>
  <property fmtid="{D5CDD505-2E9C-101B-9397-08002B2CF9AE}" pid="6" name="MSIP_Label_787e8642-927b-4100-bcaa-493e3ae04647_SiteId">
    <vt:lpwstr>cef4c96a-45ac-4e50-ba31-0acc7b292b48</vt:lpwstr>
  </property>
  <property fmtid="{D5CDD505-2E9C-101B-9397-08002B2CF9AE}" pid="7" name="MSIP_Label_787e8642-927b-4100-bcaa-493e3ae04647_ActionId">
    <vt:lpwstr>5587ca48-47a7-4520-a630-e57e0beaf0df</vt:lpwstr>
  </property>
  <property fmtid="{D5CDD505-2E9C-101B-9397-08002B2CF9AE}" pid="8" name="MSIP_Label_787e8642-927b-4100-bcaa-493e3ae04647_ContentBits">
    <vt:lpwstr>0</vt:lpwstr>
  </property>
</Properties>
</file>